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LIENTS EN COURS\SOCIETE PHILANTHROPIQUE\ENVOI ELEMENTS DEC 22\"/>
    </mc:Choice>
  </mc:AlternateContent>
  <xr:revisionPtr revIDLastSave="0" documentId="13_ncr:1_{DBB48F53-5FDB-44AA-8852-07038F6AD34B}" xr6:coauthVersionLast="47" xr6:coauthVersionMax="47" xr10:uidLastSave="{00000000-0000-0000-0000-000000000000}"/>
  <bookViews>
    <workbookView xWindow="1950" yWindow="675" windowWidth="24360" windowHeight="15525" xr2:uid="{00000000-000D-0000-FFFF-FFFF00000000}"/>
  </bookViews>
  <sheets>
    <sheet name="REFECTION DES COUVERTURES" sheetId="1" r:id="rId1"/>
  </sheets>
  <definedNames>
    <definedName name="_xlnm.Print_Area" localSheetId="0">'REFECTION DES COUVERTURES'!$A:$E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0" i="1" l="1"/>
  <c r="E151" i="1"/>
  <c r="E204" i="1"/>
  <c r="E152" i="1"/>
  <c r="E153" i="1"/>
  <c r="E192" i="1"/>
  <c r="E184" i="1"/>
  <c r="E190" i="1"/>
  <c r="E207" i="1"/>
  <c r="E141" i="1"/>
  <c r="E142" i="1"/>
  <c r="E203" i="1"/>
  <c r="E130" i="1"/>
  <c r="E129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7" i="1"/>
  <c r="E106" i="1"/>
  <c r="E105" i="1"/>
  <c r="E104" i="1"/>
  <c r="E103" i="1"/>
  <c r="E93" i="1"/>
  <c r="E92" i="1"/>
  <c r="E91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2" i="1"/>
  <c r="E71" i="1"/>
  <c r="E70" i="1"/>
  <c r="E69" i="1"/>
  <c r="E68" i="1"/>
  <c r="E65" i="1"/>
  <c r="E64" i="1"/>
  <c r="E63" i="1"/>
  <c r="E60" i="1"/>
  <c r="E59" i="1"/>
  <c r="E58" i="1"/>
  <c r="E57" i="1"/>
  <c r="E56" i="1"/>
  <c r="E55" i="1"/>
  <c r="E54" i="1"/>
  <c r="E53" i="1"/>
  <c r="E52" i="1"/>
  <c r="E51" i="1"/>
  <c r="E50" i="1"/>
  <c r="E47" i="1"/>
  <c r="E46" i="1"/>
  <c r="E45" i="1"/>
  <c r="E44" i="1"/>
  <c r="E43" i="1"/>
  <c r="E42" i="1"/>
  <c r="E24" i="1"/>
  <c r="E31" i="1"/>
  <c r="E25" i="1"/>
  <c r="E26" i="1"/>
  <c r="E94" i="1"/>
  <c r="E131" i="1"/>
  <c r="E73" i="1"/>
  <c r="E48" i="1"/>
  <c r="E61" i="1"/>
  <c r="E108" i="1"/>
  <c r="E127" i="1"/>
  <c r="E132" i="1"/>
  <c r="E89" i="1"/>
  <c r="E66" i="1"/>
  <c r="E143" i="1"/>
  <c r="E144" i="1"/>
  <c r="E176" i="1"/>
  <c r="E173" i="1"/>
  <c r="E172" i="1"/>
  <c r="E157" i="1"/>
  <c r="E158" i="1"/>
  <c r="E159" i="1"/>
  <c r="E160" i="1"/>
  <c r="E133" i="1"/>
  <c r="E135" i="1"/>
  <c r="E202" i="1"/>
  <c r="E95" i="1"/>
  <c r="E174" i="1"/>
  <c r="E167" i="1"/>
  <c r="E29" i="1"/>
  <c r="E30" i="1"/>
  <c r="E27" i="1"/>
  <c r="E134" i="1"/>
  <c r="E96" i="1"/>
  <c r="E98" i="1"/>
  <c r="E201" i="1"/>
  <c r="E206" i="1"/>
  <c r="E205" i="1"/>
  <c r="E178" i="1"/>
  <c r="E32" i="1"/>
  <c r="E35" i="1"/>
  <c r="E97" i="1"/>
  <c r="E36" i="1"/>
  <c r="E37" i="1"/>
  <c r="E200" i="1"/>
  <c r="E179" i="1"/>
  <c r="E194" i="1"/>
  <c r="E175" i="1"/>
  <c r="E208" i="1"/>
  <c r="E209" i="1"/>
  <c r="E211" i="1"/>
  <c r="E191" i="1"/>
  <c r="E195" i="1"/>
</calcChain>
</file>

<file path=xl/sharedStrings.xml><?xml version="1.0" encoding="utf-8"?>
<sst xmlns="http://schemas.openxmlformats.org/spreadsheetml/2006/main" count="308" uniqueCount="135">
  <si>
    <t>U</t>
  </si>
  <si>
    <t>TVA 10%</t>
  </si>
  <si>
    <t>MONTANT TOTAL TTC</t>
  </si>
  <si>
    <t>TRAVAUX</t>
  </si>
  <si>
    <t>PU</t>
  </si>
  <si>
    <t>PT HT</t>
  </si>
  <si>
    <t>M²</t>
  </si>
  <si>
    <t>LOT 1 - INSTALLATION DE CHANTIER</t>
  </si>
  <si>
    <t xml:space="preserve">Moignon et manchon en plom en traversée d'entablement </t>
  </si>
  <si>
    <t xml:space="preserve">Fourniture et pose de gouttière à l'anglaise en zinc naturel de 0.80mm d'ép, avec ourlet de main courante penté, posées par bout de 2m sur support en fer galvanisé comportant 1 paillette en cuivre soudée sur l'ourlet, soudure de jonction barrée au </t>
  </si>
  <si>
    <t>ENS</t>
  </si>
  <si>
    <t>BORDEREAU DE CHIFFRAGE DPGF (Décomposition des Prix Global et Forfaitaire)</t>
  </si>
  <si>
    <t>RECAPITULATIF</t>
  </si>
  <si>
    <t>Découverture dépose sans réemploi couv. ardoises compris arrachage des bois, piochage des solins et divers</t>
  </si>
  <si>
    <t>Découverture dépose dessus de lucarne zinc compris arrachage des bois, piochage des solins et divers.</t>
  </si>
  <si>
    <t xml:space="preserve">Descente et enlèvement gravois pour mise en décharge. </t>
  </si>
  <si>
    <t>Bachage de protection pendant la durée des travaux compris maniement journalier.</t>
  </si>
  <si>
    <t xml:space="preserve">Recouvrement d'entablement en zinc 65/100 de 0.65m de dev. avec glacis plâtre, feutre isolant, bande d'agrafe et coulisseaux plats. </t>
  </si>
  <si>
    <t xml:space="preserve">Tranchis et noquets zinc 65/100 sur ardoises. </t>
  </si>
  <si>
    <t>Fourniture &amp; pose de bande filet en plomb de 1.5 m/m d'ép. et de 0.20m de dev. avec bande de clouage.</t>
  </si>
  <si>
    <t xml:space="preserve">Bande de solin en zinc 65/100 avec pattes cuivre soudées et solin. </t>
  </si>
  <si>
    <t>Q</t>
  </si>
  <si>
    <t xml:space="preserve">REFECTION TERRASSON ZINC </t>
  </si>
  <si>
    <t>Réfection de couverture zinc 65/100 avec ouvrages et accessoires par travée de 0.65m sur voligeage &amp; tasseaux sapin neufs</t>
  </si>
  <si>
    <t>Fourniture &amp; pose chatière 1/2 ronde zinc 65/100 compris percement du voligeage et pattes cuivre soudées</t>
  </si>
  <si>
    <t>Faîtage zinc 65/100 de 0.16m de dev. avec tasseau de faîtage évidé en sapin.</t>
  </si>
  <si>
    <t xml:space="preserve"> TOTAL HT INSTALLATION DE CHANTIER</t>
  </si>
  <si>
    <t xml:space="preserve">AAPR - ARCHITECTES DE COPROPRIÉTÉ </t>
  </si>
  <si>
    <t>SOUCHES DE CHEMINEES</t>
  </si>
  <si>
    <t>CORPS DE SOUCHES EN BRIQUES :</t>
  </si>
  <si>
    <t>1.2 ECHAFAUDAGES</t>
  </si>
  <si>
    <t>1.3 ENERGIE DE CHANTIER</t>
  </si>
  <si>
    <t xml:space="preserve">Mise en place d'un tableau electrique de chantier </t>
  </si>
  <si>
    <t>Mise en place d'une zone de stockage dans la cour et protection des parties communes traversées</t>
  </si>
  <si>
    <t>Installation, repli et nettoyage de fin de chantier</t>
  </si>
  <si>
    <t>Etablissement d'un échafaudage tubulaire sur rue composé d'éléments préfabriqués assemblés par emboitement, avec planchers garde gravois et service d'échelles.(non bâché). 5 mois de location.</t>
  </si>
  <si>
    <t>Installation d'un treuil de levage</t>
  </si>
  <si>
    <t>Dépose de bandeau compris arrachage des bois, piochage des solins et divers</t>
  </si>
  <si>
    <t>Réfection de chéneau zinc 80/100 encaissé de 0.65 de dev. sur pente comprenant glacis plâtre, feutre type Assec, dilatation et jonctions barrées.</t>
  </si>
  <si>
    <t xml:space="preserve">Fourniture et pose de joint de dilatation Type 19 compris jonctions barrées. </t>
  </si>
  <si>
    <t>Tablier en zinc  65/100 de 0.35m de dev avec coulisseaux plats et pattes cuivre soudées</t>
  </si>
  <si>
    <t>Sur pénétration de cheminée conservé, réfection entourage compris raccordement zinc avec goussets et soudures.</t>
  </si>
  <si>
    <t>SOUS-TOTAL</t>
  </si>
  <si>
    <t xml:space="preserve">Fourniture et pose d'une laine minerale entre chevron épaisseur selon possibilité </t>
  </si>
  <si>
    <t>Mise en place de bande d'égout ventilé pour isolation en partie basse du terrasson</t>
  </si>
  <si>
    <t>Complement de fourniture &amp; pose chatière 1/2 ronde zinc U compris percement du voligeage et pattes cuivre soudées.</t>
  </si>
  <si>
    <t xml:space="preserve">Ens </t>
  </si>
  <si>
    <t>Arêtier zinc 65/100 de 0.14m de dev avec tasseau d'arêtier évidé en sapin</t>
  </si>
  <si>
    <t>TRAVAUX INDUITS</t>
  </si>
  <si>
    <t>Création de chevêtre sur charpente  comprenant coupes sur place, fourniture de chevrons sapin  sujétions d'assemblage</t>
  </si>
  <si>
    <t>Fourniture et pose de pyrodôme double dôme 1mx1m compris raccordement zinc 65/100 avec reliefs, goussets ,soudures et pattes cuivre</t>
  </si>
  <si>
    <t xml:space="preserve">Création d'une trémie dans le plafond des parties communes </t>
  </si>
  <si>
    <t>Fourniture pose ensemble Tirer-Lacher comprenant:</t>
  </si>
  <si>
    <t>*  1 commande à distance par treuil situé au dernier niveau</t>
  </si>
  <si>
    <t>* Liaison du treuil au recepteur à fusibles par câble souple y compris renvoi d'angles</t>
  </si>
  <si>
    <t>* Passage de toute la liaison sous goulotte de protection</t>
  </si>
  <si>
    <t>*Percement des planchers</t>
  </si>
  <si>
    <t xml:space="preserve">Fourniture et pose d'une ligne de vie horizontal constitué d'une ligne de vie  sur potelets , fixation sur la couverture (zinc &amp; voligeage) par des chevilles à bascules avec rondelles étanches et joints EPDM, compris carte d'information, cahier de maintenance et panneau de sécurité règlementaire au niveau de l'accès au toit </t>
  </si>
  <si>
    <t>Installation soumise à une maintenance annuelle obligatoire par l'installateur.</t>
  </si>
  <si>
    <t xml:space="preserve"> TOTAL HT TRAVAUX INDUITS</t>
  </si>
  <si>
    <t>Dépose de bandeau plomb compris arrachage des bois, piochage des solins et divers</t>
  </si>
  <si>
    <t xml:space="preserve">Recouvrement bandeaux plomb avec glacis en plâtre,feutre isolant, bande d'agrafe, coulisseaux, reliefs et raccords.     </t>
  </si>
  <si>
    <t>Bande de battellement à ourlet rechassé en zinc 65/100 de 0.20m de dev. avec coulisseaux plats et pattes cuivre
soudées.</t>
  </si>
  <si>
    <t>Façon d'arêtier fermé sur ardoises avec tranchis.</t>
  </si>
  <si>
    <t>Noue fermée en ardoise avec noquets zinc 65/100 et tranchis.</t>
  </si>
  <si>
    <t>Bande d'astragale à ourlet rechassé en zinc 65/100 de 0.20 m de dév. avec coulisseaux plats et pattes cuivre soudées.</t>
  </si>
  <si>
    <t>DEPOSE BRISIS COTE RUE</t>
  </si>
  <si>
    <t>REFECTION BRISIS COTE RUE</t>
  </si>
  <si>
    <t>DEPOSE BRISIS COTE COUR</t>
  </si>
  <si>
    <t>REFECTION BRISIS COTE COUR</t>
  </si>
  <si>
    <t>Chassis à tabatière galva avec vitrage armé derrière et bavette plomb, tranchis et noquets.</t>
  </si>
  <si>
    <t>Bande de solin en zinc 65/100 avec pattes cuivre soudées et solin.</t>
  </si>
  <si>
    <t>Découverture dépose sans réemploi de main courante en zinc compris arrachage des bois, piochage des solins et divers.</t>
  </si>
  <si>
    <t xml:space="preserve">DEPOSE TERRASSON ZINC </t>
  </si>
  <si>
    <t>Découverture dépose sans réemploi couverture zinc compris arrachage des bois, piochage des solins et divers.</t>
  </si>
  <si>
    <t>Réfection de main courante zinc 65/100 de 0.50m de dev. avec ouvrages et accessoires sur voligeage sapin.</t>
  </si>
  <si>
    <t>Sur chassis, réfection entourage compris raccordement zinc avec goussets et soudures.</t>
  </si>
  <si>
    <t>Fourniture &amp; pose de jouée en zinc 65/100 de 0.40 m de dév. avec pattes cuivre soudées</t>
  </si>
  <si>
    <t>Réfection banquette zinc 65/100 de 0.50m de dev avec ouvrages et accessoires sur voligeage sapin, tasseaux, couvrejoints &amp; têtes et talons soudés</t>
  </si>
  <si>
    <t>Fourniture, façon et pose de ventilation de diamètre 100 en zinc 80/100 compris percement du voligeage</t>
  </si>
  <si>
    <t>Chassis à tabatière galva 80x60 avec vitrage armé habillage de costière &amp; besace en zinc.(Bois recloué)</t>
  </si>
  <si>
    <t xml:space="preserve"> TOTAL HT TRAVAUX SUR BRISIS</t>
  </si>
  <si>
    <t xml:space="preserve"> TOTAL HT TRAVAUX SUR TERRASSONS</t>
  </si>
  <si>
    <t>ML</t>
  </si>
  <si>
    <t>Ens</t>
  </si>
  <si>
    <t>ISOLATION BRISIS COUR</t>
  </si>
  <si>
    <t>Sur chassis de toit, refection entourage compris raccordement zinc avec goussets et soudures.</t>
  </si>
  <si>
    <t>LOT 6 - REMPLACEMENT VERRIERES</t>
  </si>
  <si>
    <t>Fourniture et pose, en rénovation total, pose d'une structure en aluminium gamme Inxtallux décor laqué à
définir, fixation par vissage et étanchéité à la silicone neutre.
Remplissage en double vitrage de 30mm d'épaisseur composé d'un
vitrage feuilleté Stadip 44/2 incolore et d'un vitrage solaire type Sunclear
compris Dépose.</t>
  </si>
  <si>
    <t>Brossage des joints. Application d'un nettoyant décrassant de type VEGA.  Rincage à leau froide. Refection partielle des joints au mortier de chaux grasse et lissage. Traitement hydrofuge des brique de type VEGA. Unité 20</t>
  </si>
  <si>
    <t xml:space="preserve">Etablissement d'un échafaudage tubulaire sur cour composé d'éléments préfabriqués assemblés par emboitement, avec planchers garde gravois et service d'échelles.(non bâché). location 5 mois. </t>
  </si>
  <si>
    <t>Dépose de bandeau zinc compris arrachage des bois, piochage des solins et divers</t>
  </si>
  <si>
    <t>Réfection couverture ardoises Espagne au pureau de 0.11m avec crochets et chanlattes sapin neuves.</t>
  </si>
  <si>
    <t>Sur vèrriere, réfection entourage compris raccordement zinc avec goussets et soudures.</t>
  </si>
  <si>
    <t>Habillage de petite lucarne en zinc 65/100 comprenant le dessus sur voligeage neuf, les jouées, tasseaux sapin et couvre joint. Bavette de fenêtre avec armature des pieds de poteaux et poteaux, bande à rabattre et tube de buée en plomb. 
Mise en peinture entre les fenetres et le zinc</t>
  </si>
  <si>
    <t>COMPLEMENT ISOLATION BRISIS RUE</t>
  </si>
  <si>
    <t>Fourniture et pose d'un complément d' isolation type Triso Boost'R ou similaire compris contre lattage sapin de 40x40, recouvrement et ajustages.</t>
  </si>
  <si>
    <t>Habillage de petite lucarne en zinc 65/100 comprenant le dessus sur voligeage neuf, les jouées, tasseaux sapin et couvre joint. Bavette de fenêtre avec armature des pieds de poteaux et poteaux, bande à rabattre et tube de buée en plomb. 
Mise en peinture entre fentres et zinc</t>
  </si>
  <si>
    <t>Fourniture &amp; pose de chassis vélux type GGL avec raccordement ardoises.
Reprises des tableaux intérieurs à prévoir.</t>
  </si>
  <si>
    <t>Dépose de chéneau encaissé en zinc.</t>
  </si>
  <si>
    <t xml:space="preserve">Fourniture et pose d'un moignon d'écoulement de diamètre 100 en zinc 80/100 pour cheneau avec trop plein soudé, raccordement sur la descente existante. </t>
  </si>
  <si>
    <t>Bande de rive à ourlet rechassé en zinc 65/100 de 0.20m de dev. avec pattes cuivre soudées, tasseaux sapin, planche de rive et couvre joint</t>
  </si>
  <si>
    <t>COMPLEMENT ISOLATION TERRASSON DÉJÀ ISOLE</t>
  </si>
  <si>
    <t>*  1 commande à distance par coffret positionné à RDC</t>
  </si>
  <si>
    <t>* Liaison du coffret compris toutes façons</t>
  </si>
  <si>
    <t>MAITRE D'OUVRAGE SOCIETE PHILANTHROPIQUE</t>
  </si>
  <si>
    <t xml:space="preserve">1-3 MELUN </t>
  </si>
  <si>
    <t>REFECTION ET ISOLATION DES COUVERTURES SUR RUE ET COUR</t>
  </si>
  <si>
    <t>Mise à disponibilité du local du local à rez-de-chaussée au 5/7 Passage de Melun.</t>
  </si>
  <si>
    <t>Remise en état du local au 5/7 Passage de Melun en fin de chantier</t>
  </si>
  <si>
    <t>PM</t>
  </si>
  <si>
    <t>TVA 5,5%</t>
  </si>
  <si>
    <t>LOT 3 - TRAVAUX DE COUVERTURE SUR TERRASSONS</t>
  </si>
  <si>
    <t>LOT 3 - TRAVAUX DE COUVERTURE SUR BRISIS</t>
  </si>
  <si>
    <t>LOT 2 - TRAVAUX DE COUVERTURE SUR BRISIS</t>
  </si>
  <si>
    <t>LOT 4 - TRAVAUX SUR RUE ET COUR</t>
  </si>
  <si>
    <t>LOT 4 - TRAVAUX SUR SOUCHES DE CHEMINEES</t>
  </si>
  <si>
    <t>1-3 PASSAGE DE MELUN 75019 PARIS</t>
  </si>
  <si>
    <t>Mise à jour décembre 2022</t>
  </si>
  <si>
    <t>MONTANT TOTAL HT LOTS 1+2+3+4+5+6+7</t>
  </si>
  <si>
    <t>Création des sorties des gaines de rejet VMC dans la couverture existante</t>
  </si>
  <si>
    <t>Création des chevêtres pour le passage des gaines de rejet en toiture</t>
  </si>
  <si>
    <t>Habillage/encoffrement des gaines en couverture entre les sorties en combles et les colonnes en façade</t>
  </si>
  <si>
    <t>Fourniture et pose des chapeaux de toiture en coordination avec le lot ventilation</t>
  </si>
  <si>
    <t>Mise à disposition de l'échafaudage en façade</t>
  </si>
  <si>
    <t>Reprise de la couverture existante, traitement de l'étanchéité au droit des passages crées</t>
  </si>
  <si>
    <t>LOT 6 - DESENFUMAGE</t>
  </si>
  <si>
    <t>LOT 7 - LIGNES DE VIE</t>
  </si>
  <si>
    <t>LOT 8 - TRAVAUX INDUITS A LA MISE EN PLACE DE LA VMC</t>
  </si>
  <si>
    <t>LOT 8 - TRAVAUX INDUITS LIES A LA MISE EN PLACE DE LA VMC</t>
  </si>
  <si>
    <t>LOT 5 - REMPLACEMENT DES VERRIERES</t>
  </si>
  <si>
    <t>Remplissage en double vitrage de 30mm d'épaisseur composé d'un vitrage feuilleté Stadip 44/2 incolore et d'un vitrage solaire type Sunclear compris dépose.</t>
  </si>
  <si>
    <t>Pose d'une structure en aluminium gamme Inxtallux décor laqué à définir, fixation par vissage et étanchéité à la silicone neutre.</t>
  </si>
  <si>
    <t>Fourniture et pose en rénovation totale</t>
  </si>
  <si>
    <t>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</si>
</sst>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4">
    <xf numFmtId="0" fontId="0" fillId="0" borderId="0" xfId="0"/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2" borderId="12" xfId="0" applyNumberFormat="1" applyFont="1" applyFill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2" fillId="2" borderId="15" xfId="0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3" borderId="1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2" fillId="3" borderId="13" xfId="0" applyNumberFormat="1" applyFont="1" applyFill="1" applyBorder="1" applyAlignment="1">
      <alignment horizontal="right" vertical="center"/>
    </xf>
    <xf numFmtId="164" fontId="1" fillId="3" borderId="11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 wrapText="1"/>
    </xf>
    <xf numFmtId="0" fontId="1" fillId="3" borderId="14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164" fontId="1" fillId="0" borderId="2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49" fontId="1" fillId="4" borderId="7" xfId="0" applyNumberFormat="1" applyFont="1" applyFill="1" applyBorder="1" applyAlignment="1">
      <alignment wrapText="1"/>
    </xf>
    <xf numFmtId="0" fontId="2" fillId="3" borderId="14" xfId="0" applyFont="1" applyFill="1" applyBorder="1" applyAlignment="1">
      <alignment horizontal="left" vertical="center" wrapText="1"/>
    </xf>
    <xf numFmtId="164" fontId="1" fillId="3" borderId="8" xfId="0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4" borderId="7" xfId="0" applyNumberFormat="1" applyFont="1" applyFill="1" applyBorder="1" applyAlignment="1">
      <alignment wrapText="1"/>
    </xf>
    <xf numFmtId="49" fontId="2" fillId="3" borderId="20" xfId="0" applyNumberFormat="1" applyFont="1" applyFill="1" applyBorder="1" applyAlignment="1">
      <alignment horizontal="righ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1" fillId="4" borderId="14" xfId="0" applyFont="1" applyFill="1" applyBorder="1" applyAlignment="1">
      <alignment wrapText="1"/>
    </xf>
    <xf numFmtId="49" fontId="6" fillId="0" borderId="0" xfId="0" applyNumberFormat="1" applyFont="1" applyAlignment="1">
      <alignment horizontal="left" vertical="top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top"/>
    </xf>
    <xf numFmtId="0" fontId="1" fillId="0" borderId="0" xfId="0" applyFont="1"/>
    <xf numFmtId="0" fontId="2" fillId="3" borderId="14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4" borderId="0" xfId="0" applyFont="1" applyFill="1"/>
    <xf numFmtId="49" fontId="1" fillId="0" borderId="14" xfId="0" applyNumberFormat="1" applyFont="1" applyBorder="1" applyAlignment="1">
      <alignment horizontal="left" vertical="center" wrapText="1"/>
    </xf>
    <xf numFmtId="49" fontId="1" fillId="4" borderId="14" xfId="0" applyNumberFormat="1" applyFont="1" applyFill="1" applyBorder="1" applyAlignment="1">
      <alignment wrapText="1"/>
    </xf>
    <xf numFmtId="164" fontId="2" fillId="2" borderId="26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49" fontId="2" fillId="4" borderId="14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0" fontId="2" fillId="0" borderId="7" xfId="0" applyFont="1" applyBorder="1" applyAlignment="1">
      <alignment horizontal="left" wrapText="1"/>
    </xf>
    <xf numFmtId="49" fontId="1" fillId="2" borderId="27" xfId="0" applyNumberFormat="1" applyFont="1" applyFill="1" applyBorder="1" applyAlignment="1">
      <alignment horizontal="right" wrapText="1"/>
    </xf>
    <xf numFmtId="49" fontId="2" fillId="2" borderId="28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 wrapText="1"/>
    </xf>
    <xf numFmtId="49" fontId="2" fillId="2" borderId="4" xfId="0" applyNumberFormat="1" applyFont="1" applyFill="1" applyBorder="1" applyAlignment="1">
      <alignment horizontal="right" wrapText="1"/>
    </xf>
    <xf numFmtId="49" fontId="1" fillId="2" borderId="22" xfId="0" applyNumberFormat="1" applyFont="1" applyFill="1" applyBorder="1" applyAlignment="1">
      <alignment horizontal="right" wrapText="1"/>
    </xf>
    <xf numFmtId="49" fontId="2" fillId="2" borderId="26" xfId="0" applyNumberFormat="1" applyFont="1" applyFill="1" applyBorder="1" applyAlignment="1">
      <alignment horizontal="right" wrapText="1"/>
    </xf>
    <xf numFmtId="49" fontId="2" fillId="3" borderId="29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49" fontId="1" fillId="2" borderId="30" xfId="0" applyNumberFormat="1" applyFont="1" applyFill="1" applyBorder="1" applyAlignment="1">
      <alignment horizontal="right" wrapText="1"/>
    </xf>
    <xf numFmtId="49" fontId="2" fillId="2" borderId="19" xfId="0" applyNumberFormat="1" applyFont="1" applyFill="1" applyBorder="1" applyAlignment="1">
      <alignment horizontal="right" wrapText="1"/>
    </xf>
    <xf numFmtId="0" fontId="2" fillId="2" borderId="29" xfId="0" applyFont="1" applyFill="1" applyBorder="1" applyAlignment="1">
      <alignment horizontal="center" wrapText="1"/>
    </xf>
    <xf numFmtId="49" fontId="2" fillId="3" borderId="15" xfId="0" applyNumberFormat="1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wrapText="1"/>
    </xf>
    <xf numFmtId="49" fontId="2" fillId="3" borderId="32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/>
    <xf numFmtId="0" fontId="1" fillId="0" borderId="31" xfId="0" applyFont="1" applyBorder="1" applyAlignment="1">
      <alignment wrapText="1"/>
    </xf>
    <xf numFmtId="0" fontId="8" fillId="0" borderId="14" xfId="0" applyFont="1" applyBorder="1" applyAlignment="1">
      <alignment horizontal="justify" vertical="center" wrapText="1"/>
    </xf>
    <xf numFmtId="0" fontId="2" fillId="0" borderId="7" xfId="0" applyFont="1" applyBorder="1"/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31" xfId="0" applyFont="1" applyBorder="1" applyAlignment="1">
      <alignment wrapText="1"/>
    </xf>
    <xf numFmtId="0" fontId="1" fillId="0" borderId="14" xfId="0" applyFont="1" applyBorder="1"/>
    <xf numFmtId="0" fontId="8" fillId="0" borderId="31" xfId="0" applyFont="1" applyBorder="1"/>
    <xf numFmtId="164" fontId="1" fillId="2" borderId="22" xfId="0" applyNumberFormat="1" applyFont="1" applyFill="1" applyBorder="1" applyAlignment="1">
      <alignment horizontal="right" vertical="center"/>
    </xf>
    <xf numFmtId="1" fontId="1" fillId="0" borderId="0" xfId="0" applyNumberFormat="1" applyFont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3" borderId="17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right" wrapText="1"/>
    </xf>
    <xf numFmtId="1" fontId="2" fillId="2" borderId="4" xfId="0" applyNumberFormat="1" applyFont="1" applyFill="1" applyBorder="1" applyAlignment="1">
      <alignment horizontal="right" wrapText="1"/>
    </xf>
    <xf numFmtId="1" fontId="2" fillId="0" borderId="0" xfId="0" applyNumberFormat="1" applyFont="1" applyAlignment="1">
      <alignment horizontal="right" wrapText="1"/>
    </xf>
    <xf numFmtId="1" fontId="2" fillId="2" borderId="3" xfId="0" applyNumberFormat="1" applyFont="1" applyFill="1" applyBorder="1" applyAlignment="1">
      <alignment horizontal="center" wrapText="1"/>
    </xf>
    <xf numFmtId="1" fontId="2" fillId="3" borderId="3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1" fontId="1" fillId="3" borderId="4" xfId="0" applyNumberFormat="1" applyFont="1" applyFill="1" applyBorder="1" applyAlignment="1">
      <alignment horizontal="center" vertical="center"/>
    </xf>
    <xf numFmtId="49" fontId="2" fillId="0" borderId="31" xfId="0" applyNumberFormat="1" applyFont="1" applyBorder="1" applyAlignment="1">
      <alignment horizontal="right" wrapText="1"/>
    </xf>
    <xf numFmtId="49" fontId="2" fillId="0" borderId="33" xfId="0" applyNumberFormat="1" applyFont="1" applyBorder="1" applyAlignment="1">
      <alignment horizontal="right" wrapText="1"/>
    </xf>
    <xf numFmtId="1" fontId="2" fillId="0" borderId="33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left" wrapText="1"/>
    </xf>
    <xf numFmtId="164" fontId="2" fillId="0" borderId="33" xfId="0" applyNumberFormat="1" applyFont="1" applyBorder="1" applyAlignment="1">
      <alignment horizontal="right" vertical="center"/>
    </xf>
    <xf numFmtId="0" fontId="1" fillId="0" borderId="7" xfId="0" applyFont="1" applyBorder="1"/>
    <xf numFmtId="0" fontId="9" fillId="0" borderId="0" xfId="0" applyFont="1" applyAlignment="1">
      <alignment horizontal="center" vertic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171449</xdr:rowOff>
    </xdr:from>
    <xdr:to>
      <xdr:col>0</xdr:col>
      <xdr:colOff>1257300</xdr:colOff>
      <xdr:row>8</xdr:row>
      <xdr:rowOff>57521</xdr:rowOff>
    </xdr:to>
    <xdr:pic>
      <xdr:nvPicPr>
        <xdr:cNvPr id="5" name="Image 4" descr="Capture">
          <a:extLst>
            <a:ext uri="{FF2B5EF4-FFF2-40B4-BE49-F238E27FC236}">
              <a16:creationId xmlns:a16="http://schemas.microsoft.com/office/drawing/2014/main" id="{1C25986E-52C3-4AC7-A7A0-2EC2A296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71449"/>
          <a:ext cx="1123951" cy="1410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11"/>
  <sheetViews>
    <sheetView tabSelected="1" topLeftCell="A110" zoomScaleNormal="100" zoomScaleSheetLayoutView="100" workbookViewId="0">
      <selection activeCell="J187" sqref="J187"/>
    </sheetView>
  </sheetViews>
  <sheetFormatPr baseColWidth="10" defaultRowHeight="14.25" x14ac:dyDescent="0.2"/>
  <cols>
    <col min="1" max="1" width="89.5703125" style="36" customWidth="1"/>
    <col min="2" max="2" width="7.28515625" style="9" bestFit="1" customWidth="1"/>
    <col min="3" max="3" width="9.7109375" style="107" customWidth="1"/>
    <col min="4" max="4" width="11.42578125" style="16"/>
    <col min="5" max="5" width="17.42578125" style="37" bestFit="1" customWidth="1"/>
    <col min="6" max="7" width="11.42578125" style="65"/>
    <col min="8" max="8" width="0" style="65" hidden="1" customWidth="1"/>
    <col min="9" max="16384" width="11.42578125" style="65"/>
  </cols>
  <sheetData>
    <row r="3" spans="1:5" ht="23.25" x14ac:dyDescent="0.2">
      <c r="B3" s="143" t="s">
        <v>106</v>
      </c>
      <c r="C3" s="143"/>
      <c r="D3" s="143"/>
      <c r="E3" s="143"/>
    </row>
    <row r="10" spans="1:5" x14ac:dyDescent="0.2">
      <c r="A10" s="1" t="s">
        <v>105</v>
      </c>
    </row>
    <row r="11" spans="1:5" x14ac:dyDescent="0.2">
      <c r="A11" s="1" t="s">
        <v>27</v>
      </c>
    </row>
    <row r="12" spans="1:5" x14ac:dyDescent="0.2">
      <c r="A12" s="38"/>
    </row>
    <row r="13" spans="1:5" ht="15" x14ac:dyDescent="0.2">
      <c r="A13" s="64" t="s">
        <v>117</v>
      </c>
    </row>
    <row r="14" spans="1:5" ht="18" x14ac:dyDescent="0.2">
      <c r="A14" s="59" t="s">
        <v>107</v>
      </c>
    </row>
    <row r="15" spans="1:5" ht="18" x14ac:dyDescent="0.2">
      <c r="A15" s="59" t="s">
        <v>28</v>
      </c>
    </row>
    <row r="16" spans="1:5" ht="18" x14ac:dyDescent="0.2">
      <c r="A16" s="59" t="s">
        <v>48</v>
      </c>
    </row>
    <row r="17" spans="1:5" ht="15" x14ac:dyDescent="0.2">
      <c r="A17" s="2"/>
    </row>
    <row r="18" spans="1:5" ht="15" x14ac:dyDescent="0.2">
      <c r="A18" s="2" t="s">
        <v>11</v>
      </c>
    </row>
    <row r="19" spans="1:5" x14ac:dyDescent="0.2">
      <c r="A19" s="39" t="s">
        <v>118</v>
      </c>
    </row>
    <row r="20" spans="1:5" ht="15" thickBot="1" x14ac:dyDescent="0.25">
      <c r="A20" s="39"/>
    </row>
    <row r="21" spans="1:5" s="70" customFormat="1" ht="15" x14ac:dyDescent="0.25">
      <c r="A21" s="7" t="s">
        <v>3</v>
      </c>
      <c r="B21" s="10" t="s">
        <v>0</v>
      </c>
      <c r="C21" s="108" t="s">
        <v>21</v>
      </c>
      <c r="D21" s="17" t="s">
        <v>4</v>
      </c>
      <c r="E21" s="31" t="s">
        <v>5</v>
      </c>
    </row>
    <row r="22" spans="1:5" ht="15" x14ac:dyDescent="0.2">
      <c r="A22" s="50" t="s">
        <v>7</v>
      </c>
      <c r="B22" s="11"/>
      <c r="C22" s="109"/>
      <c r="D22" s="18"/>
      <c r="E22" s="51"/>
    </row>
    <row r="23" spans="1:5" x14ac:dyDescent="0.2">
      <c r="A23" s="5" t="s">
        <v>108</v>
      </c>
      <c r="B23" s="40"/>
      <c r="C23" s="110"/>
      <c r="D23" s="41"/>
      <c r="E23" s="42" t="s">
        <v>110</v>
      </c>
    </row>
    <row r="24" spans="1:5" x14ac:dyDescent="0.2">
      <c r="A24" s="5" t="s">
        <v>109</v>
      </c>
      <c r="B24" s="40" t="s">
        <v>10</v>
      </c>
      <c r="C24" s="110">
        <v>1</v>
      </c>
      <c r="D24" s="68"/>
      <c r="E24" s="42">
        <f t="shared" ref="E24:E26" si="0">C24*D24</f>
        <v>0</v>
      </c>
    </row>
    <row r="25" spans="1:5" ht="28.5" x14ac:dyDescent="0.2">
      <c r="A25" s="103" t="s">
        <v>33</v>
      </c>
      <c r="B25" s="40" t="s">
        <v>10</v>
      </c>
      <c r="C25" s="110">
        <v>1</v>
      </c>
      <c r="D25" s="68"/>
      <c r="E25" s="42">
        <f t="shared" si="0"/>
        <v>0</v>
      </c>
    </row>
    <row r="26" spans="1:5" x14ac:dyDescent="0.2">
      <c r="A26" s="6" t="s">
        <v>34</v>
      </c>
      <c r="B26" s="40" t="s">
        <v>10</v>
      </c>
      <c r="C26" s="110">
        <v>1</v>
      </c>
      <c r="D26" s="41"/>
      <c r="E26" s="42">
        <f t="shared" si="0"/>
        <v>0</v>
      </c>
    </row>
    <row r="27" spans="1:5" ht="15" x14ac:dyDescent="0.25">
      <c r="A27" s="66" t="s">
        <v>42</v>
      </c>
      <c r="B27" s="11"/>
      <c r="C27" s="109"/>
      <c r="D27" s="18"/>
      <c r="E27" s="51">
        <f>SUM(E23:E26)</f>
        <v>0</v>
      </c>
    </row>
    <row r="28" spans="1:5" ht="15" x14ac:dyDescent="0.25">
      <c r="A28" s="66" t="s">
        <v>30</v>
      </c>
      <c r="B28" s="11"/>
      <c r="C28" s="109"/>
      <c r="D28" s="18"/>
      <c r="E28" s="51"/>
    </row>
    <row r="29" spans="1:5" ht="42.75" x14ac:dyDescent="0.2">
      <c r="A29" s="6" t="s">
        <v>35</v>
      </c>
      <c r="B29" s="40" t="s">
        <v>6</v>
      </c>
      <c r="C29" s="110">
        <v>1794</v>
      </c>
      <c r="D29" s="41"/>
      <c r="E29" s="42">
        <f t="shared" ref="E29:E31" si="1">C29*D29</f>
        <v>0</v>
      </c>
    </row>
    <row r="30" spans="1:5" ht="42.75" x14ac:dyDescent="0.2">
      <c r="A30" s="5" t="s">
        <v>90</v>
      </c>
      <c r="B30" s="40" t="s">
        <v>6</v>
      </c>
      <c r="C30" s="110">
        <v>874</v>
      </c>
      <c r="D30" s="41"/>
      <c r="E30" s="42">
        <f t="shared" si="1"/>
        <v>0</v>
      </c>
    </row>
    <row r="31" spans="1:5" x14ac:dyDescent="0.2">
      <c r="A31" s="104" t="s">
        <v>36</v>
      </c>
      <c r="B31" s="40" t="s">
        <v>10</v>
      </c>
      <c r="C31" s="110">
        <v>2</v>
      </c>
      <c r="D31" s="41"/>
      <c r="E31" s="42">
        <f t="shared" si="1"/>
        <v>0</v>
      </c>
    </row>
    <row r="32" spans="1:5" ht="15" x14ac:dyDescent="0.25">
      <c r="A32" s="66" t="s">
        <v>42</v>
      </c>
      <c r="B32" s="11"/>
      <c r="C32" s="109"/>
      <c r="D32" s="18"/>
      <c r="E32" s="51">
        <f>SUM(E29:E31)</f>
        <v>0</v>
      </c>
    </row>
    <row r="33" spans="1:8" ht="15" x14ac:dyDescent="0.25">
      <c r="A33" s="66" t="s">
        <v>31</v>
      </c>
      <c r="B33" s="11"/>
      <c r="C33" s="109"/>
      <c r="D33" s="18"/>
      <c r="E33" s="51"/>
    </row>
    <row r="34" spans="1:8" x14ac:dyDescent="0.2">
      <c r="A34" s="105" t="s">
        <v>32</v>
      </c>
      <c r="B34" s="67"/>
      <c r="C34" s="111"/>
      <c r="D34" s="68"/>
      <c r="E34" s="69"/>
    </row>
    <row r="35" spans="1:8" s="71" customFormat="1" ht="15.75" thickBot="1" x14ac:dyDescent="0.3">
      <c r="A35" s="52" t="s">
        <v>26</v>
      </c>
      <c r="B35" s="25"/>
      <c r="C35" s="112"/>
      <c r="D35" s="19"/>
      <c r="E35" s="32">
        <f>+E34+E32+E27</f>
        <v>0</v>
      </c>
    </row>
    <row r="36" spans="1:8" x14ac:dyDescent="0.2">
      <c r="A36" s="8" t="s">
        <v>1</v>
      </c>
      <c r="B36" s="13"/>
      <c r="C36" s="113"/>
      <c r="D36" s="22"/>
      <c r="E36" s="76">
        <f>SUM(E35)</f>
        <v>0</v>
      </c>
      <c r="H36" s="65" t="s">
        <v>8</v>
      </c>
    </row>
    <row r="37" spans="1:8" ht="15.75" thickBot="1" x14ac:dyDescent="0.3">
      <c r="A37" s="3" t="s">
        <v>2</v>
      </c>
      <c r="B37" s="27"/>
      <c r="C37" s="114"/>
      <c r="D37" s="23"/>
      <c r="E37" s="75">
        <f>E35+E36</f>
        <v>0</v>
      </c>
      <c r="H37" s="65" t="s">
        <v>9</v>
      </c>
    </row>
    <row r="38" spans="1:8" ht="15" thickBot="1" x14ac:dyDescent="0.25">
      <c r="A38" s="60"/>
      <c r="B38" s="61"/>
      <c r="C38" s="115"/>
      <c r="D38" s="62"/>
      <c r="E38" s="63"/>
    </row>
    <row r="39" spans="1:8" ht="15.75" thickBot="1" x14ac:dyDescent="0.3">
      <c r="A39" s="7" t="s">
        <v>3</v>
      </c>
      <c r="B39" s="10" t="s">
        <v>0</v>
      </c>
      <c r="C39" s="108" t="s">
        <v>21</v>
      </c>
      <c r="D39" s="17" t="s">
        <v>4</v>
      </c>
      <c r="E39" s="31" t="s">
        <v>5</v>
      </c>
    </row>
    <row r="40" spans="1:8" s="70" customFormat="1" ht="15" x14ac:dyDescent="0.25">
      <c r="A40" s="53" t="s">
        <v>113</v>
      </c>
      <c r="B40" s="12"/>
      <c r="C40" s="116"/>
      <c r="D40" s="20"/>
      <c r="E40" s="33"/>
    </row>
    <row r="41" spans="1:8" s="70" customFormat="1" ht="15" x14ac:dyDescent="0.25">
      <c r="A41" s="54" t="s">
        <v>66</v>
      </c>
      <c r="B41" s="47"/>
      <c r="C41" s="117"/>
      <c r="D41" s="48"/>
      <c r="E41" s="46"/>
    </row>
    <row r="42" spans="1:8" s="70" customFormat="1" ht="15" x14ac:dyDescent="0.25">
      <c r="A42" s="97" t="s">
        <v>60</v>
      </c>
      <c r="B42" s="47" t="s">
        <v>83</v>
      </c>
      <c r="C42" s="118">
        <v>14.4</v>
      </c>
      <c r="D42" s="48"/>
      <c r="E42" s="42">
        <f t="shared" ref="E42:E47" si="2">C42*D42</f>
        <v>0</v>
      </c>
    </row>
    <row r="43" spans="1:8" s="70" customFormat="1" ht="15" x14ac:dyDescent="0.25">
      <c r="A43" s="97" t="s">
        <v>91</v>
      </c>
      <c r="B43" s="47" t="s">
        <v>83</v>
      </c>
      <c r="C43" s="118">
        <v>27</v>
      </c>
      <c r="D43" s="48"/>
      <c r="E43" s="42">
        <f t="shared" si="2"/>
        <v>0</v>
      </c>
    </row>
    <row r="44" spans="1:8" s="70" customFormat="1" ht="28.5" x14ac:dyDescent="0.25">
      <c r="A44" s="73" t="s">
        <v>13</v>
      </c>
      <c r="B44" s="47" t="s">
        <v>6</v>
      </c>
      <c r="C44" s="118">
        <v>79</v>
      </c>
      <c r="D44" s="48"/>
      <c r="E44" s="42">
        <f t="shared" si="2"/>
        <v>0</v>
      </c>
    </row>
    <row r="45" spans="1:8" s="70" customFormat="1" ht="28.5" x14ac:dyDescent="0.25">
      <c r="A45" s="73" t="s">
        <v>14</v>
      </c>
      <c r="B45" s="47" t="s">
        <v>0</v>
      </c>
      <c r="C45" s="118">
        <v>12</v>
      </c>
      <c r="D45" s="48"/>
      <c r="E45" s="42">
        <f t="shared" si="2"/>
        <v>0</v>
      </c>
    </row>
    <row r="46" spans="1:8" s="70" customFormat="1" ht="15" x14ac:dyDescent="0.25">
      <c r="A46" s="73" t="s">
        <v>15</v>
      </c>
      <c r="B46" s="47" t="s">
        <v>84</v>
      </c>
      <c r="C46" s="118">
        <v>1</v>
      </c>
      <c r="D46" s="48"/>
      <c r="E46" s="42">
        <f t="shared" si="2"/>
        <v>0</v>
      </c>
    </row>
    <row r="47" spans="1:8" s="70" customFormat="1" ht="15" x14ac:dyDescent="0.25">
      <c r="A47" s="73" t="s">
        <v>16</v>
      </c>
      <c r="B47" s="47" t="s">
        <v>6</v>
      </c>
      <c r="C47" s="118">
        <v>154.4</v>
      </c>
      <c r="D47" s="48"/>
      <c r="E47" s="42">
        <f t="shared" si="2"/>
        <v>0</v>
      </c>
    </row>
    <row r="48" spans="1:8" ht="15" x14ac:dyDescent="0.25">
      <c r="A48" s="66" t="s">
        <v>42</v>
      </c>
      <c r="B48" s="11"/>
      <c r="C48" s="109"/>
      <c r="D48" s="18"/>
      <c r="E48" s="51">
        <f>SUM(E42:E47)</f>
        <v>0</v>
      </c>
    </row>
    <row r="49" spans="1:5" ht="15" x14ac:dyDescent="0.25">
      <c r="A49" s="4" t="s">
        <v>67</v>
      </c>
      <c r="B49" s="40"/>
      <c r="C49" s="110"/>
      <c r="D49" s="41"/>
      <c r="E49" s="42"/>
    </row>
    <row r="50" spans="1:5" ht="28.5" x14ac:dyDescent="0.2">
      <c r="A50" s="96" t="s">
        <v>61</v>
      </c>
      <c r="B50" s="40" t="s">
        <v>83</v>
      </c>
      <c r="C50" s="110">
        <v>14.4</v>
      </c>
      <c r="D50" s="41"/>
      <c r="E50" s="42">
        <f t="shared" ref="E50:E60" si="3">C50*D50</f>
        <v>0</v>
      </c>
    </row>
    <row r="51" spans="1:5" ht="28.5" x14ac:dyDescent="0.2">
      <c r="A51" s="5" t="s">
        <v>17</v>
      </c>
      <c r="B51" s="40" t="s">
        <v>83</v>
      </c>
      <c r="C51" s="110">
        <v>27</v>
      </c>
      <c r="D51" s="41"/>
      <c r="E51" s="42">
        <f t="shared" si="3"/>
        <v>0</v>
      </c>
    </row>
    <row r="52" spans="1:5" ht="42.75" x14ac:dyDescent="0.2">
      <c r="A52" s="5" t="s">
        <v>62</v>
      </c>
      <c r="B52" s="40" t="s">
        <v>83</v>
      </c>
      <c r="C52" s="110">
        <v>27</v>
      </c>
      <c r="D52" s="41"/>
      <c r="E52" s="42">
        <f t="shared" si="3"/>
        <v>0</v>
      </c>
    </row>
    <row r="53" spans="1:5" ht="28.5" x14ac:dyDescent="0.2">
      <c r="A53" s="5" t="s">
        <v>92</v>
      </c>
      <c r="B53" s="40" t="s">
        <v>6</v>
      </c>
      <c r="C53" s="110">
        <v>79</v>
      </c>
      <c r="D53" s="41"/>
      <c r="E53" s="42">
        <f t="shared" si="3"/>
        <v>0</v>
      </c>
    </row>
    <row r="54" spans="1:5" x14ac:dyDescent="0.2">
      <c r="A54" s="5" t="s">
        <v>18</v>
      </c>
      <c r="B54" s="40" t="s">
        <v>83</v>
      </c>
      <c r="C54" s="110">
        <v>51</v>
      </c>
      <c r="D54" s="41"/>
      <c r="E54" s="42">
        <f t="shared" si="3"/>
        <v>0</v>
      </c>
    </row>
    <row r="55" spans="1:5" x14ac:dyDescent="0.2">
      <c r="A55" s="5" t="s">
        <v>63</v>
      </c>
      <c r="B55" s="40" t="s">
        <v>83</v>
      </c>
      <c r="C55" s="110">
        <v>12</v>
      </c>
      <c r="D55" s="41"/>
      <c r="E55" s="42">
        <f t="shared" si="3"/>
        <v>0</v>
      </c>
    </row>
    <row r="56" spans="1:5" x14ac:dyDescent="0.2">
      <c r="A56" s="5" t="s">
        <v>64</v>
      </c>
      <c r="B56" s="40" t="s">
        <v>83</v>
      </c>
      <c r="C56" s="110">
        <v>8</v>
      </c>
      <c r="D56" s="41"/>
      <c r="E56" s="42">
        <f t="shared" si="3"/>
        <v>0</v>
      </c>
    </row>
    <row r="57" spans="1:5" x14ac:dyDescent="0.2">
      <c r="A57" s="5" t="s">
        <v>93</v>
      </c>
      <c r="B57" s="40" t="s">
        <v>0</v>
      </c>
      <c r="C57" s="110">
        <v>3</v>
      </c>
      <c r="D57" s="41"/>
      <c r="E57" s="42">
        <f t="shared" si="3"/>
        <v>0</v>
      </c>
    </row>
    <row r="58" spans="1:5" ht="57" x14ac:dyDescent="0.2">
      <c r="A58" s="5" t="s">
        <v>94</v>
      </c>
      <c r="B58" s="40" t="s">
        <v>0</v>
      </c>
      <c r="C58" s="110">
        <v>12</v>
      </c>
      <c r="D58" s="41"/>
      <c r="E58" s="42">
        <f t="shared" si="3"/>
        <v>0</v>
      </c>
    </row>
    <row r="59" spans="1:5" ht="28.5" x14ac:dyDescent="0.2">
      <c r="A59" s="5" t="s">
        <v>19</v>
      </c>
      <c r="B59" s="40" t="s">
        <v>83</v>
      </c>
      <c r="C59" s="110">
        <v>70.900000000000006</v>
      </c>
      <c r="D59" s="41"/>
      <c r="E59" s="42">
        <f t="shared" si="3"/>
        <v>0</v>
      </c>
    </row>
    <row r="60" spans="1:5" ht="28.5" x14ac:dyDescent="0.2">
      <c r="A60" s="5" t="s">
        <v>65</v>
      </c>
      <c r="B60" s="40" t="s">
        <v>83</v>
      </c>
      <c r="C60" s="110">
        <v>70.900000000000006</v>
      </c>
      <c r="D60" s="41"/>
      <c r="E60" s="42">
        <f t="shared" si="3"/>
        <v>0</v>
      </c>
    </row>
    <row r="61" spans="1:5" ht="15" x14ac:dyDescent="0.25">
      <c r="A61" s="66" t="s">
        <v>42</v>
      </c>
      <c r="B61" s="11"/>
      <c r="C61" s="109"/>
      <c r="D61" s="18"/>
      <c r="E61" s="51">
        <f>SUM(E50:E60)</f>
        <v>0</v>
      </c>
    </row>
    <row r="62" spans="1:5" s="72" customFormat="1" ht="15" x14ac:dyDescent="0.25">
      <c r="A62" s="77" t="s">
        <v>95</v>
      </c>
      <c r="B62" s="29"/>
      <c r="C62" s="110"/>
      <c r="D62" s="15"/>
      <c r="E62" s="42"/>
    </row>
    <row r="63" spans="1:5" s="72" customFormat="1" x14ac:dyDescent="0.2">
      <c r="A63" s="96" t="s">
        <v>44</v>
      </c>
      <c r="B63" s="29" t="s">
        <v>83</v>
      </c>
      <c r="C63" s="110">
        <v>41.4</v>
      </c>
      <c r="D63" s="15"/>
      <c r="E63" s="42">
        <f t="shared" ref="E63:E65" si="4">C63*D63</f>
        <v>0</v>
      </c>
    </row>
    <row r="64" spans="1:5" s="72" customFormat="1" ht="28.5" x14ac:dyDescent="0.2">
      <c r="A64" s="74" t="s">
        <v>96</v>
      </c>
      <c r="B64" s="29" t="s">
        <v>6</v>
      </c>
      <c r="C64" s="110">
        <v>79</v>
      </c>
      <c r="D64" s="15"/>
      <c r="E64" s="42">
        <f t="shared" si="4"/>
        <v>0</v>
      </c>
    </row>
    <row r="65" spans="1:5" s="72" customFormat="1" x14ac:dyDescent="0.2">
      <c r="A65" s="96" t="s">
        <v>43</v>
      </c>
      <c r="B65" s="29" t="s">
        <v>6</v>
      </c>
      <c r="C65" s="110">
        <v>79</v>
      </c>
      <c r="D65" s="15"/>
      <c r="E65" s="42">
        <f t="shared" si="4"/>
        <v>0</v>
      </c>
    </row>
    <row r="66" spans="1:5" ht="15" x14ac:dyDescent="0.25">
      <c r="A66" s="66" t="s">
        <v>42</v>
      </c>
      <c r="B66" s="11"/>
      <c r="C66" s="109"/>
      <c r="D66" s="18"/>
      <c r="E66" s="51">
        <f>SUM(E63:E65)</f>
        <v>0</v>
      </c>
    </row>
    <row r="67" spans="1:5" s="70" customFormat="1" ht="15" x14ac:dyDescent="0.25">
      <c r="A67" s="54" t="s">
        <v>68</v>
      </c>
      <c r="B67" s="47"/>
      <c r="C67" s="117"/>
      <c r="D67" s="48"/>
      <c r="E67" s="46"/>
    </row>
    <row r="68" spans="1:5" s="70" customFormat="1" ht="15" x14ac:dyDescent="0.25">
      <c r="A68" s="97" t="s">
        <v>37</v>
      </c>
      <c r="B68" s="47" t="s">
        <v>83</v>
      </c>
      <c r="C68" s="118">
        <v>19.600000000000001</v>
      </c>
      <c r="D68" s="48"/>
      <c r="E68" s="42">
        <f t="shared" ref="E68:E72" si="5">C68*D68</f>
        <v>0</v>
      </c>
    </row>
    <row r="69" spans="1:5" s="70" customFormat="1" ht="28.5" x14ac:dyDescent="0.25">
      <c r="A69" s="73" t="s">
        <v>13</v>
      </c>
      <c r="B69" s="47" t="s">
        <v>6</v>
      </c>
      <c r="C69" s="118">
        <v>45.7</v>
      </c>
      <c r="D69" s="48"/>
      <c r="E69" s="42">
        <f t="shared" si="5"/>
        <v>0</v>
      </c>
    </row>
    <row r="70" spans="1:5" s="70" customFormat="1" ht="28.5" x14ac:dyDescent="0.25">
      <c r="A70" s="73" t="s">
        <v>14</v>
      </c>
      <c r="B70" s="47" t="s">
        <v>0</v>
      </c>
      <c r="C70" s="118">
        <v>5</v>
      </c>
      <c r="D70" s="48"/>
      <c r="E70" s="42">
        <f t="shared" si="5"/>
        <v>0</v>
      </c>
    </row>
    <row r="71" spans="1:5" s="70" customFormat="1" ht="15" x14ac:dyDescent="0.25">
      <c r="A71" s="73" t="s">
        <v>15</v>
      </c>
      <c r="B71" s="47" t="s">
        <v>84</v>
      </c>
      <c r="C71" s="118">
        <v>1</v>
      </c>
      <c r="D71" s="48"/>
      <c r="E71" s="42">
        <f t="shared" si="5"/>
        <v>0</v>
      </c>
    </row>
    <row r="72" spans="1:5" s="70" customFormat="1" ht="15" x14ac:dyDescent="0.25">
      <c r="A72" s="73" t="s">
        <v>16</v>
      </c>
      <c r="B72" s="47" t="s">
        <v>6</v>
      </c>
      <c r="C72" s="118">
        <v>65</v>
      </c>
      <c r="D72" s="48"/>
      <c r="E72" s="42">
        <f t="shared" si="5"/>
        <v>0</v>
      </c>
    </row>
    <row r="73" spans="1:5" ht="15" x14ac:dyDescent="0.25">
      <c r="A73" s="66" t="s">
        <v>42</v>
      </c>
      <c r="B73" s="11"/>
      <c r="C73" s="109"/>
      <c r="D73" s="18"/>
      <c r="E73" s="51">
        <f>SUM(E68:E72)</f>
        <v>0</v>
      </c>
    </row>
    <row r="74" spans="1:5" ht="15" x14ac:dyDescent="0.25">
      <c r="A74" s="4" t="s">
        <v>69</v>
      </c>
      <c r="B74" s="40"/>
      <c r="C74" s="110"/>
      <c r="D74" s="41"/>
      <c r="E74" s="42"/>
    </row>
    <row r="75" spans="1:5" ht="28.5" x14ac:dyDescent="0.2">
      <c r="A75" s="5" t="s">
        <v>17</v>
      </c>
      <c r="B75" s="40" t="s">
        <v>83</v>
      </c>
      <c r="C75" s="110">
        <v>19.600000000000001</v>
      </c>
      <c r="D75" s="41"/>
      <c r="E75" s="42">
        <f t="shared" ref="E75:E88" si="6">C75*D75</f>
        <v>0</v>
      </c>
    </row>
    <row r="76" spans="1:5" ht="42.75" x14ac:dyDescent="0.2">
      <c r="A76" s="5" t="s">
        <v>62</v>
      </c>
      <c r="B76" s="40" t="s">
        <v>83</v>
      </c>
      <c r="C76" s="110">
        <v>19.600000000000001</v>
      </c>
      <c r="D76" s="41"/>
      <c r="E76" s="42">
        <f t="shared" si="6"/>
        <v>0</v>
      </c>
    </row>
    <row r="77" spans="1:5" ht="28.5" x14ac:dyDescent="0.2">
      <c r="A77" s="5" t="s">
        <v>92</v>
      </c>
      <c r="B77" s="40" t="s">
        <v>6</v>
      </c>
      <c r="C77" s="110">
        <v>45.7</v>
      </c>
      <c r="D77" s="41"/>
      <c r="E77" s="42">
        <f t="shared" si="6"/>
        <v>0</v>
      </c>
    </row>
    <row r="78" spans="1:5" x14ac:dyDescent="0.2">
      <c r="A78" s="5" t="s">
        <v>18</v>
      </c>
      <c r="B78" s="40" t="s">
        <v>83</v>
      </c>
      <c r="C78" s="110">
        <v>21.8</v>
      </c>
      <c r="D78" s="41"/>
      <c r="E78" s="42">
        <f t="shared" si="6"/>
        <v>0</v>
      </c>
    </row>
    <row r="79" spans="1:5" x14ac:dyDescent="0.2">
      <c r="A79" s="5" t="s">
        <v>63</v>
      </c>
      <c r="B79" s="40" t="s">
        <v>83</v>
      </c>
      <c r="C79" s="110">
        <v>1</v>
      </c>
      <c r="D79" s="41"/>
      <c r="E79" s="42">
        <f t="shared" si="6"/>
        <v>0</v>
      </c>
    </row>
    <row r="80" spans="1:5" x14ac:dyDescent="0.2">
      <c r="A80" s="5" t="s">
        <v>64</v>
      </c>
      <c r="B80" s="40" t="s">
        <v>83</v>
      </c>
      <c r="C80" s="110">
        <v>7</v>
      </c>
      <c r="D80" s="41"/>
      <c r="E80" s="42">
        <f t="shared" si="6"/>
        <v>0</v>
      </c>
    </row>
    <row r="81" spans="1:8" x14ac:dyDescent="0.2">
      <c r="A81" s="5" t="s">
        <v>93</v>
      </c>
      <c r="B81" s="40" t="s">
        <v>0</v>
      </c>
      <c r="C81" s="110">
        <v>1</v>
      </c>
      <c r="D81" s="41"/>
      <c r="E81" s="42">
        <f t="shared" si="6"/>
        <v>0</v>
      </c>
    </row>
    <row r="82" spans="1:8" ht="18" customHeight="1" x14ac:dyDescent="0.2">
      <c r="A82" s="5" t="s">
        <v>86</v>
      </c>
      <c r="B82" s="40" t="s">
        <v>0</v>
      </c>
      <c r="C82" s="110">
        <v>5</v>
      </c>
      <c r="D82" s="41"/>
      <c r="E82" s="42">
        <f t="shared" si="6"/>
        <v>0</v>
      </c>
    </row>
    <row r="83" spans="1:8" ht="57" x14ac:dyDescent="0.2">
      <c r="A83" s="5" t="s">
        <v>97</v>
      </c>
      <c r="B83" s="40" t="s">
        <v>0</v>
      </c>
      <c r="C83" s="110">
        <v>5</v>
      </c>
      <c r="D83" s="41"/>
      <c r="E83" s="42">
        <f t="shared" si="6"/>
        <v>0</v>
      </c>
    </row>
    <row r="84" spans="1:8" ht="28.5" x14ac:dyDescent="0.2">
      <c r="A84" s="5" t="s">
        <v>19</v>
      </c>
      <c r="B84" s="40" t="s">
        <v>83</v>
      </c>
      <c r="C84" s="110">
        <v>10.8</v>
      </c>
      <c r="D84" s="41"/>
      <c r="E84" s="42">
        <f t="shared" si="6"/>
        <v>0</v>
      </c>
    </row>
    <row r="85" spans="1:8" ht="28.5" x14ac:dyDescent="0.2">
      <c r="A85" s="5" t="s">
        <v>65</v>
      </c>
      <c r="B85" s="40" t="s">
        <v>83</v>
      </c>
      <c r="C85" s="110">
        <v>40.799999999999997</v>
      </c>
      <c r="D85" s="41"/>
      <c r="E85" s="42">
        <f t="shared" si="6"/>
        <v>0</v>
      </c>
    </row>
    <row r="86" spans="1:8" x14ac:dyDescent="0.2">
      <c r="A86" s="5" t="s">
        <v>70</v>
      </c>
      <c r="B86" s="40" t="s">
        <v>0</v>
      </c>
      <c r="C86" s="110">
        <v>4</v>
      </c>
      <c r="D86" s="41"/>
      <c r="E86" s="42">
        <f t="shared" si="6"/>
        <v>0</v>
      </c>
    </row>
    <row r="87" spans="1:8" ht="28.5" x14ac:dyDescent="0.2">
      <c r="A87" s="5" t="s">
        <v>98</v>
      </c>
      <c r="B87" s="40" t="s">
        <v>0</v>
      </c>
      <c r="C87" s="110">
        <v>1</v>
      </c>
      <c r="D87" s="41"/>
      <c r="E87" s="42">
        <f t="shared" si="6"/>
        <v>0</v>
      </c>
    </row>
    <row r="88" spans="1:8" x14ac:dyDescent="0.2">
      <c r="A88" s="5" t="s">
        <v>71</v>
      </c>
      <c r="B88" s="102" t="s">
        <v>83</v>
      </c>
      <c r="C88" s="110">
        <v>9.8000000000000007</v>
      </c>
      <c r="D88" s="41"/>
      <c r="E88" s="42">
        <f t="shared" si="6"/>
        <v>0</v>
      </c>
    </row>
    <row r="89" spans="1:8" ht="15" x14ac:dyDescent="0.25">
      <c r="A89" s="66" t="s">
        <v>42</v>
      </c>
      <c r="B89" s="11"/>
      <c r="C89" s="109"/>
      <c r="D89" s="18"/>
      <c r="E89" s="51">
        <f>SUM(E75:E88)</f>
        <v>0</v>
      </c>
    </row>
    <row r="90" spans="1:8" s="72" customFormat="1" ht="15" x14ac:dyDescent="0.25">
      <c r="A90" s="77" t="s">
        <v>85</v>
      </c>
      <c r="B90" s="29"/>
      <c r="C90" s="110"/>
      <c r="D90" s="15"/>
      <c r="E90" s="42"/>
    </row>
    <row r="91" spans="1:8" s="72" customFormat="1" x14ac:dyDescent="0.2">
      <c r="A91" s="96" t="s">
        <v>44</v>
      </c>
      <c r="B91" s="29" t="s">
        <v>83</v>
      </c>
      <c r="C91" s="110">
        <v>19.600000000000001</v>
      </c>
      <c r="D91" s="15"/>
      <c r="E91" s="42">
        <f t="shared" ref="E91:E93" si="7">C91*D91</f>
        <v>0</v>
      </c>
    </row>
    <row r="92" spans="1:8" s="72" customFormat="1" ht="28.5" x14ac:dyDescent="0.2">
      <c r="A92" s="74" t="s">
        <v>96</v>
      </c>
      <c r="B92" s="29" t="s">
        <v>6</v>
      </c>
      <c r="C92" s="110">
        <v>45.7</v>
      </c>
      <c r="D92" s="15"/>
      <c r="E92" s="42">
        <f t="shared" si="7"/>
        <v>0</v>
      </c>
    </row>
    <row r="93" spans="1:8" s="72" customFormat="1" x14ac:dyDescent="0.2">
      <c r="A93" s="96" t="s">
        <v>43</v>
      </c>
      <c r="B93" s="29" t="s">
        <v>6</v>
      </c>
      <c r="C93" s="110">
        <v>45.7</v>
      </c>
      <c r="D93" s="15"/>
      <c r="E93" s="42">
        <f t="shared" si="7"/>
        <v>0</v>
      </c>
    </row>
    <row r="94" spans="1:8" ht="15" x14ac:dyDescent="0.25">
      <c r="A94" s="66" t="s">
        <v>42</v>
      </c>
      <c r="B94" s="11"/>
      <c r="C94" s="109"/>
      <c r="D94" s="18"/>
      <c r="E94" s="51">
        <f>SUM(E91:E93)</f>
        <v>0</v>
      </c>
    </row>
    <row r="95" spans="1:8" s="71" customFormat="1" ht="15.75" thickBot="1" x14ac:dyDescent="0.3">
      <c r="A95" s="52" t="s">
        <v>81</v>
      </c>
      <c r="B95" s="25"/>
      <c r="C95" s="112"/>
      <c r="D95" s="19"/>
      <c r="E95" s="32">
        <f>+E94+E89+E73+E66+E61+E48</f>
        <v>0</v>
      </c>
    </row>
    <row r="96" spans="1:8" x14ac:dyDescent="0.2">
      <c r="A96" s="8" t="s">
        <v>1</v>
      </c>
      <c r="B96" s="13"/>
      <c r="C96" s="113"/>
      <c r="D96" s="22"/>
      <c r="E96" s="76">
        <f>E95*0.1</f>
        <v>0</v>
      </c>
      <c r="H96" s="65" t="s">
        <v>8</v>
      </c>
    </row>
    <row r="97" spans="1:8" x14ac:dyDescent="0.2">
      <c r="A97" s="8" t="s">
        <v>111</v>
      </c>
      <c r="B97" s="132"/>
      <c r="C97" s="133"/>
      <c r="D97" s="134"/>
      <c r="E97" s="106">
        <f>E96*0.055</f>
        <v>0</v>
      </c>
    </row>
    <row r="98" spans="1:8" ht="15.75" thickBot="1" x14ac:dyDescent="0.3">
      <c r="A98" s="3" t="s">
        <v>2</v>
      </c>
      <c r="B98" s="27"/>
      <c r="C98" s="114"/>
      <c r="D98" s="23"/>
      <c r="E98" s="75">
        <f>E94+E96</f>
        <v>0</v>
      </c>
      <c r="H98" s="65" t="s">
        <v>9</v>
      </c>
    </row>
    <row r="99" spans="1:8" ht="15.75" thickBot="1" x14ac:dyDescent="0.3">
      <c r="A99" s="79"/>
      <c r="B99" s="40"/>
      <c r="C99" s="110"/>
      <c r="D99" s="41"/>
      <c r="E99" s="42"/>
    </row>
    <row r="100" spans="1:8" ht="15.75" thickBot="1" x14ac:dyDescent="0.3">
      <c r="A100" s="7" t="s">
        <v>3</v>
      </c>
      <c r="B100" s="10" t="s">
        <v>0</v>
      </c>
      <c r="C100" s="108" t="s">
        <v>21</v>
      </c>
      <c r="D100" s="17" t="s">
        <v>4</v>
      </c>
      <c r="E100" s="31" t="s">
        <v>5</v>
      </c>
    </row>
    <row r="101" spans="1:8" s="70" customFormat="1" ht="15" x14ac:dyDescent="0.25">
      <c r="A101" s="53" t="s">
        <v>112</v>
      </c>
      <c r="B101" s="12"/>
      <c r="C101" s="119"/>
      <c r="D101" s="20"/>
      <c r="E101" s="33"/>
    </row>
    <row r="102" spans="1:8" ht="15" x14ac:dyDescent="0.25">
      <c r="A102" s="55" t="s">
        <v>73</v>
      </c>
      <c r="B102" s="40"/>
      <c r="C102" s="110"/>
      <c r="D102" s="41"/>
      <c r="E102" s="42"/>
    </row>
    <row r="103" spans="1:8" ht="28.5" x14ac:dyDescent="0.2">
      <c r="A103" s="49" t="s">
        <v>72</v>
      </c>
      <c r="B103" s="40" t="s">
        <v>83</v>
      </c>
      <c r="C103" s="110">
        <v>115</v>
      </c>
      <c r="D103" s="41"/>
      <c r="E103" s="42">
        <f t="shared" ref="E103:E107" si="8">C103*D103</f>
        <v>0</v>
      </c>
    </row>
    <row r="104" spans="1:8" x14ac:dyDescent="0.2">
      <c r="A104" s="49" t="s">
        <v>99</v>
      </c>
      <c r="B104" s="40" t="s">
        <v>83</v>
      </c>
      <c r="C104" s="110">
        <v>115</v>
      </c>
      <c r="D104" s="41"/>
      <c r="E104" s="42">
        <f t="shared" si="8"/>
        <v>0</v>
      </c>
    </row>
    <row r="105" spans="1:8" ht="28.5" x14ac:dyDescent="0.2">
      <c r="A105" s="73" t="s">
        <v>74</v>
      </c>
      <c r="B105" s="40" t="s">
        <v>6</v>
      </c>
      <c r="C105" s="110">
        <v>470</v>
      </c>
      <c r="D105" s="41"/>
      <c r="E105" s="42">
        <f t="shared" si="8"/>
        <v>0</v>
      </c>
    </row>
    <row r="106" spans="1:8" x14ac:dyDescent="0.2">
      <c r="A106" s="73" t="s">
        <v>15</v>
      </c>
      <c r="B106" s="40" t="s">
        <v>46</v>
      </c>
      <c r="C106" s="110">
        <v>1</v>
      </c>
      <c r="D106" s="41"/>
      <c r="E106" s="42">
        <f t="shared" si="8"/>
        <v>0</v>
      </c>
    </row>
    <row r="107" spans="1:8" x14ac:dyDescent="0.2">
      <c r="A107" s="73" t="s">
        <v>16</v>
      </c>
      <c r="B107" s="40" t="s">
        <v>6</v>
      </c>
      <c r="C107" s="110">
        <v>470</v>
      </c>
      <c r="D107" s="41"/>
      <c r="E107" s="42">
        <f t="shared" si="8"/>
        <v>0</v>
      </c>
    </row>
    <row r="108" spans="1:8" ht="15" x14ac:dyDescent="0.25">
      <c r="A108" s="66" t="s">
        <v>42</v>
      </c>
      <c r="B108" s="11"/>
      <c r="C108" s="109"/>
      <c r="D108" s="18"/>
      <c r="E108" s="51">
        <f>SUM(E103:E107)</f>
        <v>0</v>
      </c>
    </row>
    <row r="109" spans="1:8" ht="15" x14ac:dyDescent="0.25">
      <c r="A109" s="55" t="s">
        <v>22</v>
      </c>
      <c r="B109" s="40"/>
      <c r="C109" s="110"/>
      <c r="D109" s="41"/>
      <c r="E109" s="42"/>
    </row>
    <row r="110" spans="1:8" ht="28.5" x14ac:dyDescent="0.2">
      <c r="A110" s="96" t="s">
        <v>38</v>
      </c>
      <c r="B110" s="40" t="s">
        <v>83</v>
      </c>
      <c r="C110" s="110">
        <v>115</v>
      </c>
      <c r="D110" s="41"/>
      <c r="E110" s="42">
        <f t="shared" ref="E110:E126" si="9">C110*D110</f>
        <v>0</v>
      </c>
    </row>
    <row r="111" spans="1:8" x14ac:dyDescent="0.2">
      <c r="A111" s="97" t="s">
        <v>40</v>
      </c>
      <c r="B111" s="40" t="s">
        <v>83</v>
      </c>
      <c r="C111" s="110">
        <v>115</v>
      </c>
      <c r="D111" s="41"/>
      <c r="E111" s="42">
        <f t="shared" si="9"/>
        <v>0</v>
      </c>
    </row>
    <row r="112" spans="1:8" ht="28.5" x14ac:dyDescent="0.2">
      <c r="A112" s="74" t="s">
        <v>100</v>
      </c>
      <c r="B112" s="40" t="s">
        <v>0</v>
      </c>
      <c r="C112" s="110">
        <v>15</v>
      </c>
      <c r="D112" s="41"/>
      <c r="E112" s="42">
        <f t="shared" si="9"/>
        <v>0</v>
      </c>
    </row>
    <row r="113" spans="1:5" x14ac:dyDescent="0.2">
      <c r="A113" s="97" t="s">
        <v>39</v>
      </c>
      <c r="B113" s="40" t="s">
        <v>0</v>
      </c>
      <c r="C113" s="110">
        <v>10</v>
      </c>
      <c r="D113" s="41"/>
      <c r="E113" s="42">
        <f t="shared" si="9"/>
        <v>0</v>
      </c>
    </row>
    <row r="114" spans="1:5" ht="28.5" x14ac:dyDescent="0.2">
      <c r="A114" s="96" t="s">
        <v>75</v>
      </c>
      <c r="B114" s="40" t="s">
        <v>83</v>
      </c>
      <c r="C114" s="110">
        <v>115</v>
      </c>
      <c r="D114" s="41"/>
      <c r="E114" s="42">
        <f t="shared" si="9"/>
        <v>0</v>
      </c>
    </row>
    <row r="115" spans="1:5" ht="28.5" x14ac:dyDescent="0.2">
      <c r="A115" s="58" t="s">
        <v>23</v>
      </c>
      <c r="B115" s="40" t="s">
        <v>6</v>
      </c>
      <c r="C115" s="110">
        <v>470</v>
      </c>
      <c r="D115" s="41"/>
      <c r="E115" s="42">
        <f t="shared" si="9"/>
        <v>0</v>
      </c>
    </row>
    <row r="116" spans="1:5" ht="28.5" x14ac:dyDescent="0.2">
      <c r="A116" s="58" t="s">
        <v>41</v>
      </c>
      <c r="B116" s="40" t="s">
        <v>0</v>
      </c>
      <c r="C116" s="110">
        <v>15</v>
      </c>
      <c r="D116" s="41"/>
      <c r="E116" s="42">
        <f t="shared" si="9"/>
        <v>0</v>
      </c>
    </row>
    <row r="117" spans="1:5" x14ac:dyDescent="0.2">
      <c r="A117" s="5" t="s">
        <v>76</v>
      </c>
      <c r="B117" s="40" t="s">
        <v>0</v>
      </c>
      <c r="C117" s="110">
        <v>2</v>
      </c>
      <c r="D117" s="41"/>
      <c r="E117" s="42">
        <f t="shared" si="9"/>
        <v>0</v>
      </c>
    </row>
    <row r="118" spans="1:5" x14ac:dyDescent="0.2">
      <c r="A118" s="5" t="s">
        <v>77</v>
      </c>
      <c r="B118" s="40" t="s">
        <v>83</v>
      </c>
      <c r="C118" s="110">
        <v>27</v>
      </c>
      <c r="D118" s="41"/>
      <c r="E118" s="42">
        <f t="shared" si="9"/>
        <v>0</v>
      </c>
    </row>
    <row r="119" spans="1:5" ht="28.5" x14ac:dyDescent="0.2">
      <c r="A119" s="5" t="s">
        <v>78</v>
      </c>
      <c r="B119" s="40" t="s">
        <v>83</v>
      </c>
      <c r="C119" s="110">
        <v>15</v>
      </c>
      <c r="D119" s="41"/>
      <c r="E119" s="42">
        <f t="shared" si="9"/>
        <v>0</v>
      </c>
    </row>
    <row r="120" spans="1:5" x14ac:dyDescent="0.2">
      <c r="A120" s="5" t="s">
        <v>47</v>
      </c>
      <c r="B120" s="40" t="s">
        <v>83</v>
      </c>
      <c r="C120" s="110">
        <v>70.3</v>
      </c>
      <c r="D120" s="41"/>
      <c r="E120" s="42">
        <f t="shared" si="9"/>
        <v>0</v>
      </c>
    </row>
    <row r="121" spans="1:5" x14ac:dyDescent="0.2">
      <c r="A121" s="58" t="s">
        <v>25</v>
      </c>
      <c r="B121" s="40" t="s">
        <v>83</v>
      </c>
      <c r="C121" s="110">
        <v>26</v>
      </c>
      <c r="D121" s="41"/>
      <c r="E121" s="42">
        <f t="shared" si="9"/>
        <v>0</v>
      </c>
    </row>
    <row r="122" spans="1:5" ht="28.5" x14ac:dyDescent="0.2">
      <c r="A122" s="5" t="s">
        <v>101</v>
      </c>
      <c r="B122" s="40" t="s">
        <v>83</v>
      </c>
      <c r="C122" s="110">
        <v>31.5</v>
      </c>
      <c r="D122" s="41"/>
      <c r="E122" s="42">
        <f t="shared" si="9"/>
        <v>0</v>
      </c>
    </row>
    <row r="123" spans="1:5" x14ac:dyDescent="0.2">
      <c r="A123" s="58" t="s">
        <v>20</v>
      </c>
      <c r="B123" s="40" t="s">
        <v>83</v>
      </c>
      <c r="C123" s="110">
        <v>218.7</v>
      </c>
      <c r="D123" s="41"/>
      <c r="E123" s="42">
        <f t="shared" si="9"/>
        <v>0</v>
      </c>
    </row>
    <row r="124" spans="1:5" ht="28.5" x14ac:dyDescent="0.2">
      <c r="A124" s="98" t="s">
        <v>79</v>
      </c>
      <c r="B124" s="40" t="s">
        <v>0</v>
      </c>
      <c r="C124" s="110">
        <v>9</v>
      </c>
      <c r="D124" s="41"/>
      <c r="E124" s="42">
        <f t="shared" si="9"/>
        <v>0</v>
      </c>
    </row>
    <row r="125" spans="1:5" ht="28.5" x14ac:dyDescent="0.2">
      <c r="A125" s="58" t="s">
        <v>24</v>
      </c>
      <c r="B125" s="40" t="s">
        <v>0</v>
      </c>
      <c r="C125" s="110">
        <v>32</v>
      </c>
      <c r="D125" s="41"/>
      <c r="E125" s="42">
        <f t="shared" si="9"/>
        <v>0</v>
      </c>
    </row>
    <row r="126" spans="1:5" ht="28.5" x14ac:dyDescent="0.2">
      <c r="A126" s="58" t="s">
        <v>80</v>
      </c>
      <c r="B126" s="40" t="s">
        <v>0</v>
      </c>
      <c r="C126" s="110">
        <v>2</v>
      </c>
      <c r="D126" s="41"/>
      <c r="E126" s="42">
        <f t="shared" si="9"/>
        <v>0</v>
      </c>
    </row>
    <row r="127" spans="1:5" s="72" customFormat="1" ht="15" x14ac:dyDescent="0.25">
      <c r="A127" s="66" t="s">
        <v>42</v>
      </c>
      <c r="B127" s="11"/>
      <c r="C127" s="109"/>
      <c r="D127" s="18"/>
      <c r="E127" s="51">
        <f>SUM(E110:E126)</f>
        <v>0</v>
      </c>
    </row>
    <row r="128" spans="1:5" s="72" customFormat="1" ht="15" x14ac:dyDescent="0.25">
      <c r="A128" s="77" t="s">
        <v>102</v>
      </c>
      <c r="B128" s="29"/>
      <c r="C128" s="110"/>
      <c r="D128" s="15"/>
      <c r="E128" s="46"/>
    </row>
    <row r="129" spans="1:8" s="72" customFormat="1" x14ac:dyDescent="0.2">
      <c r="A129" s="96" t="s">
        <v>44</v>
      </c>
      <c r="B129" s="29" t="s">
        <v>83</v>
      </c>
      <c r="C129" s="110">
        <v>115</v>
      </c>
      <c r="D129" s="15"/>
      <c r="E129" s="42">
        <f t="shared" ref="E129:E130" si="10">C129*D129</f>
        <v>0</v>
      </c>
    </row>
    <row r="130" spans="1:8" s="72" customFormat="1" ht="28.5" x14ac:dyDescent="0.2">
      <c r="A130" s="99" t="s">
        <v>45</v>
      </c>
      <c r="B130" s="29" t="s">
        <v>0</v>
      </c>
      <c r="C130" s="110">
        <v>15</v>
      </c>
      <c r="D130" s="15"/>
      <c r="E130" s="42">
        <f t="shared" si="10"/>
        <v>0</v>
      </c>
    </row>
    <row r="131" spans="1:8" ht="15" x14ac:dyDescent="0.25">
      <c r="A131" s="66" t="s">
        <v>42</v>
      </c>
      <c r="B131" s="11"/>
      <c r="C131" s="109"/>
      <c r="D131" s="18"/>
      <c r="E131" s="51">
        <f>SUM(E129:E130)</f>
        <v>0</v>
      </c>
    </row>
    <row r="132" spans="1:8" ht="15.75" thickBot="1" x14ac:dyDescent="0.25">
      <c r="A132" s="52" t="s">
        <v>82</v>
      </c>
      <c r="B132" s="25"/>
      <c r="C132" s="112"/>
      <c r="D132" s="19"/>
      <c r="E132" s="32">
        <f>+E131+E127+E108</f>
        <v>0</v>
      </c>
    </row>
    <row r="133" spans="1:8" x14ac:dyDescent="0.2">
      <c r="A133" s="89" t="s">
        <v>1</v>
      </c>
      <c r="B133" s="80"/>
      <c r="C133" s="120"/>
      <c r="D133" s="82"/>
      <c r="E133" s="76">
        <f>E132*0.1</f>
        <v>0</v>
      </c>
    </row>
    <row r="134" spans="1:8" x14ac:dyDescent="0.2">
      <c r="A134" s="8" t="s">
        <v>111</v>
      </c>
      <c r="B134" s="132"/>
      <c r="C134" s="133"/>
      <c r="D134" s="134"/>
      <c r="E134" s="106">
        <f>E133*0.055</f>
        <v>0</v>
      </c>
    </row>
    <row r="135" spans="1:8" s="70" customFormat="1" ht="15.75" thickBot="1" x14ac:dyDescent="0.3">
      <c r="A135" s="90" t="s">
        <v>2</v>
      </c>
      <c r="B135" s="81"/>
      <c r="C135" s="121"/>
      <c r="D135" s="83"/>
      <c r="E135" s="75">
        <f>E131+E133</f>
        <v>0</v>
      </c>
    </row>
    <row r="136" spans="1:8" s="70" customFormat="1" ht="15.75" thickBot="1" x14ac:dyDescent="0.3">
      <c r="A136" s="78"/>
      <c r="B136" s="78"/>
      <c r="C136" s="122"/>
      <c r="D136" s="78"/>
      <c r="E136" s="78"/>
    </row>
    <row r="137" spans="1:8" ht="15.75" thickBot="1" x14ac:dyDescent="0.3">
      <c r="A137" s="7" t="s">
        <v>3</v>
      </c>
      <c r="B137" s="10" t="s">
        <v>0</v>
      </c>
      <c r="C137" s="108" t="s">
        <v>21</v>
      </c>
      <c r="D137" s="17" t="s">
        <v>4</v>
      </c>
      <c r="E137" s="31" t="s">
        <v>5</v>
      </c>
    </row>
    <row r="138" spans="1:8" s="70" customFormat="1" ht="15" x14ac:dyDescent="0.25">
      <c r="A138" s="53" t="s">
        <v>115</v>
      </c>
      <c r="B138" s="12"/>
      <c r="C138" s="119"/>
      <c r="D138" s="20"/>
      <c r="E138" s="33"/>
    </row>
    <row r="139" spans="1:8" s="71" customFormat="1" ht="15" x14ac:dyDescent="0.25">
      <c r="A139" s="100" t="s">
        <v>28</v>
      </c>
      <c r="B139" s="29"/>
      <c r="C139" s="110"/>
      <c r="D139" s="15"/>
      <c r="E139" s="42"/>
    </row>
    <row r="140" spans="1:8" x14ac:dyDescent="0.2">
      <c r="A140" s="49" t="s">
        <v>29</v>
      </c>
      <c r="B140" s="29"/>
      <c r="C140" s="110"/>
      <c r="D140" s="15"/>
      <c r="E140" s="42"/>
      <c r="H140" s="65" t="s">
        <v>8</v>
      </c>
    </row>
    <row r="141" spans="1:8" ht="42.75" x14ac:dyDescent="0.2">
      <c r="A141" s="101" t="s">
        <v>89</v>
      </c>
      <c r="B141" s="29" t="s">
        <v>46</v>
      </c>
      <c r="C141" s="110">
        <v>1</v>
      </c>
      <c r="D141" s="15"/>
      <c r="E141" s="42">
        <f t="shared" ref="E141" si="11">C141*D141</f>
        <v>0</v>
      </c>
      <c r="H141" s="65" t="s">
        <v>9</v>
      </c>
    </row>
    <row r="142" spans="1:8" ht="15" x14ac:dyDescent="0.25">
      <c r="A142" s="66" t="s">
        <v>42</v>
      </c>
      <c r="B142" s="11"/>
      <c r="C142" s="109"/>
      <c r="D142" s="18"/>
      <c r="E142" s="51">
        <f>SUM(E141)</f>
        <v>0</v>
      </c>
    </row>
    <row r="143" spans="1:8" x14ac:dyDescent="0.2">
      <c r="A143" s="89" t="s">
        <v>1</v>
      </c>
      <c r="B143" s="80"/>
      <c r="C143" s="120"/>
      <c r="D143" s="82"/>
      <c r="E143" s="106">
        <f>E142*0.1</f>
        <v>0</v>
      </c>
    </row>
    <row r="144" spans="1:8" s="70" customFormat="1" ht="15.75" thickBot="1" x14ac:dyDescent="0.3">
      <c r="A144" s="90" t="s">
        <v>2</v>
      </c>
      <c r="B144" s="81"/>
      <c r="C144" s="121"/>
      <c r="D144" s="83"/>
      <c r="E144" s="75">
        <f>E141+E143</f>
        <v>0</v>
      </c>
    </row>
    <row r="145" spans="1:8" s="70" customFormat="1" ht="15.75" thickBot="1" x14ac:dyDescent="0.3">
      <c r="A145" s="78"/>
      <c r="B145" s="78"/>
      <c r="C145" s="122"/>
      <c r="D145" s="78"/>
      <c r="E145" s="78"/>
    </row>
    <row r="146" spans="1:8" ht="15.75" thickBot="1" x14ac:dyDescent="0.3">
      <c r="A146" s="7" t="s">
        <v>3</v>
      </c>
      <c r="B146" s="10" t="s">
        <v>0</v>
      </c>
      <c r="C146" s="108" t="s">
        <v>21</v>
      </c>
      <c r="D146" s="17" t="s">
        <v>4</v>
      </c>
      <c r="E146" s="31" t="s">
        <v>5</v>
      </c>
    </row>
    <row r="147" spans="1:8" s="70" customFormat="1" ht="15" x14ac:dyDescent="0.25">
      <c r="A147" s="53" t="s">
        <v>130</v>
      </c>
      <c r="B147" s="12"/>
      <c r="C147" s="119"/>
      <c r="D147" s="20"/>
      <c r="E147" s="33"/>
    </row>
    <row r="148" spans="1:8" s="71" customFormat="1" x14ac:dyDescent="0.2">
      <c r="A148" s="142" t="s">
        <v>133</v>
      </c>
      <c r="B148" s="29"/>
      <c r="C148" s="110"/>
      <c r="D148" s="15"/>
      <c r="E148" s="42"/>
    </row>
    <row r="149" spans="1:8" ht="28.5" x14ac:dyDescent="0.2">
      <c r="A149" s="49" t="s">
        <v>132</v>
      </c>
      <c r="B149" s="29"/>
      <c r="C149" s="110"/>
      <c r="D149" s="15"/>
      <c r="E149" s="42"/>
      <c r="H149" s="65" t="s">
        <v>8</v>
      </c>
    </row>
    <row r="150" spans="1:8" ht="28.5" x14ac:dyDescent="0.2">
      <c r="A150" s="101" t="s">
        <v>131</v>
      </c>
      <c r="B150" s="29" t="s">
        <v>46</v>
      </c>
      <c r="C150" s="110">
        <v>4</v>
      </c>
      <c r="D150" s="15"/>
      <c r="E150" s="42">
        <f t="shared" ref="E150" si="12">C150*D150</f>
        <v>0</v>
      </c>
      <c r="H150" s="65" t="s">
        <v>9</v>
      </c>
    </row>
    <row r="151" spans="1:8" ht="15" x14ac:dyDescent="0.25">
      <c r="A151" s="66" t="s">
        <v>42</v>
      </c>
      <c r="B151" s="11"/>
      <c r="C151" s="109"/>
      <c r="D151" s="18"/>
      <c r="E151" s="51">
        <f>SUM(E150)</f>
        <v>0</v>
      </c>
    </row>
    <row r="152" spans="1:8" x14ac:dyDescent="0.2">
      <c r="A152" s="89" t="s">
        <v>1</v>
      </c>
      <c r="B152" s="80"/>
      <c r="C152" s="120"/>
      <c r="D152" s="82"/>
      <c r="E152" s="106">
        <f>E151*0.1</f>
        <v>0</v>
      </c>
    </row>
    <row r="153" spans="1:8" s="70" customFormat="1" ht="15.75" thickBot="1" x14ac:dyDescent="0.3">
      <c r="A153" s="90" t="s">
        <v>2</v>
      </c>
      <c r="B153" s="81"/>
      <c r="C153" s="121"/>
      <c r="D153" s="83"/>
      <c r="E153" s="75">
        <f>E150+E152</f>
        <v>0</v>
      </c>
    </row>
    <row r="154" spans="1:8" s="70" customFormat="1" ht="15.75" thickBot="1" x14ac:dyDescent="0.3">
      <c r="A154" s="130"/>
      <c r="B154" s="130"/>
      <c r="C154" s="131"/>
      <c r="D154" s="130"/>
      <c r="E154" s="141"/>
    </row>
    <row r="155" spans="1:8" s="70" customFormat="1" ht="15.75" thickBot="1" x14ac:dyDescent="0.3">
      <c r="A155" s="7" t="s">
        <v>48</v>
      </c>
      <c r="B155" s="91"/>
      <c r="C155" s="123"/>
      <c r="D155" s="87"/>
      <c r="E155" s="93"/>
    </row>
    <row r="156" spans="1:8" s="70" customFormat="1" ht="15" x14ac:dyDescent="0.25">
      <c r="A156" s="92" t="s">
        <v>126</v>
      </c>
      <c r="B156" s="86"/>
      <c r="C156" s="124"/>
      <c r="D156" s="88"/>
      <c r="E156" s="94"/>
    </row>
    <row r="157" spans="1:8" s="70" customFormat="1" ht="28.5" x14ac:dyDescent="0.25">
      <c r="A157" s="95" t="s">
        <v>49</v>
      </c>
      <c r="B157" s="47" t="s">
        <v>84</v>
      </c>
      <c r="C157" s="125">
        <v>2</v>
      </c>
      <c r="D157" s="48"/>
      <c r="E157" s="42">
        <f t="shared" ref="E157:E160" si="13">C157*D157</f>
        <v>0</v>
      </c>
    </row>
    <row r="158" spans="1:8" s="70" customFormat="1" ht="28.5" x14ac:dyDescent="0.25">
      <c r="A158" s="95" t="s">
        <v>50</v>
      </c>
      <c r="B158" s="47" t="s">
        <v>0</v>
      </c>
      <c r="C158" s="125">
        <v>2</v>
      </c>
      <c r="D158" s="48"/>
      <c r="E158" s="42">
        <f t="shared" si="13"/>
        <v>0</v>
      </c>
    </row>
    <row r="159" spans="1:8" s="70" customFormat="1" ht="15" x14ac:dyDescent="0.25">
      <c r="A159" s="95" t="s">
        <v>51</v>
      </c>
      <c r="B159" s="47" t="s">
        <v>84</v>
      </c>
      <c r="C159" s="125">
        <v>2</v>
      </c>
      <c r="D159" s="48"/>
      <c r="E159" s="42">
        <f t="shared" si="13"/>
        <v>0</v>
      </c>
    </row>
    <row r="160" spans="1:8" s="70" customFormat="1" ht="15" x14ac:dyDescent="0.25">
      <c r="A160" s="95" t="s">
        <v>52</v>
      </c>
      <c r="B160" s="47" t="s">
        <v>84</v>
      </c>
      <c r="C160" s="125">
        <v>2</v>
      </c>
      <c r="D160" s="48"/>
      <c r="E160" s="42">
        <f t="shared" si="13"/>
        <v>0</v>
      </c>
    </row>
    <row r="161" spans="1:5" s="70" customFormat="1" ht="15" x14ac:dyDescent="0.25">
      <c r="A161" s="95" t="s">
        <v>103</v>
      </c>
      <c r="B161" s="47"/>
      <c r="C161" s="125"/>
      <c r="D161" s="48"/>
      <c r="E161" s="42"/>
    </row>
    <row r="162" spans="1:5" s="70" customFormat="1" ht="15" x14ac:dyDescent="0.25">
      <c r="A162" s="95" t="s">
        <v>53</v>
      </c>
      <c r="B162" s="47"/>
      <c r="C162" s="125"/>
      <c r="D162" s="48"/>
      <c r="E162" s="42"/>
    </row>
    <row r="163" spans="1:5" x14ac:dyDescent="0.2">
      <c r="A163" s="95" t="s">
        <v>104</v>
      </c>
      <c r="B163" s="47"/>
      <c r="C163" s="125"/>
      <c r="D163" s="48"/>
      <c r="E163" s="42"/>
    </row>
    <row r="164" spans="1:5" s="70" customFormat="1" ht="15" x14ac:dyDescent="0.25">
      <c r="A164" s="95" t="s">
        <v>54</v>
      </c>
      <c r="B164" s="47"/>
      <c r="C164" s="125"/>
      <c r="D164" s="48"/>
      <c r="E164" s="42"/>
    </row>
    <row r="165" spans="1:5" x14ac:dyDescent="0.2">
      <c r="A165" s="95" t="s">
        <v>55</v>
      </c>
      <c r="B165" s="47"/>
      <c r="C165" s="125"/>
      <c r="D165" s="48"/>
      <c r="E165" s="42"/>
    </row>
    <row r="166" spans="1:5" x14ac:dyDescent="0.2">
      <c r="A166" s="95" t="s">
        <v>56</v>
      </c>
      <c r="B166" s="47"/>
      <c r="C166" s="125"/>
      <c r="D166" s="48"/>
      <c r="E166" s="42"/>
    </row>
    <row r="167" spans="1:5" ht="15" x14ac:dyDescent="0.25">
      <c r="A167" s="66" t="s">
        <v>42</v>
      </c>
      <c r="B167" s="11"/>
      <c r="C167" s="109"/>
      <c r="D167" s="18"/>
      <c r="E167" s="51">
        <f>SUM(E157:E166)</f>
        <v>0</v>
      </c>
    </row>
    <row r="168" spans="1:5" x14ac:dyDescent="0.2">
      <c r="A168" s="89" t="s">
        <v>1</v>
      </c>
      <c r="B168" s="80"/>
      <c r="C168" s="120"/>
      <c r="D168" s="82"/>
      <c r="E168" s="84"/>
    </row>
    <row r="169" spans="1:5" s="70" customFormat="1" ht="15.75" thickBot="1" x14ac:dyDescent="0.3">
      <c r="A169" s="90" t="s">
        <v>2</v>
      </c>
      <c r="B169" s="81"/>
      <c r="C169" s="121"/>
      <c r="D169" s="83"/>
      <c r="E169" s="85"/>
    </row>
    <row r="170" spans="1:5" s="70" customFormat="1" ht="15.75" thickBot="1" x14ac:dyDescent="0.3">
      <c r="A170" s="129"/>
      <c r="B170" s="130"/>
      <c r="C170" s="131"/>
      <c r="D170" s="130"/>
      <c r="E170" s="130"/>
    </row>
    <row r="171" spans="1:5" s="71" customFormat="1" ht="15" x14ac:dyDescent="0.25">
      <c r="A171" s="53" t="s">
        <v>127</v>
      </c>
      <c r="B171" s="28"/>
      <c r="C171" s="116"/>
      <c r="D171" s="14"/>
      <c r="E171" s="33"/>
    </row>
    <row r="172" spans="1:5" s="71" customFormat="1" ht="57" x14ac:dyDescent="0.25">
      <c r="A172" s="95" t="s">
        <v>57</v>
      </c>
      <c r="B172" s="47" t="s">
        <v>83</v>
      </c>
      <c r="C172" s="125">
        <v>26</v>
      </c>
      <c r="D172" s="48"/>
      <c r="E172" s="46">
        <f t="shared" ref="E172:E173" si="14">C172*D172</f>
        <v>0</v>
      </c>
    </row>
    <row r="173" spans="1:5" s="71" customFormat="1" x14ac:dyDescent="0.25">
      <c r="A173" s="95" t="s">
        <v>58</v>
      </c>
      <c r="B173" s="47"/>
      <c r="C173" s="125"/>
      <c r="D173" s="48"/>
      <c r="E173" s="42">
        <f t="shared" si="14"/>
        <v>0</v>
      </c>
    </row>
    <row r="174" spans="1:5" s="71" customFormat="1" ht="15" x14ac:dyDescent="0.25">
      <c r="A174" s="66" t="s">
        <v>42</v>
      </c>
      <c r="B174" s="11"/>
      <c r="C174" s="109"/>
      <c r="D174" s="18"/>
      <c r="E174" s="51">
        <f>SUM(E172:E173)</f>
        <v>0</v>
      </c>
    </row>
    <row r="175" spans="1:5" s="71" customFormat="1" ht="15" hidden="1" x14ac:dyDescent="0.25">
      <c r="A175" s="53" t="s">
        <v>87</v>
      </c>
      <c r="B175" s="28"/>
      <c r="C175" s="116"/>
      <c r="D175" s="14"/>
      <c r="E175" s="33">
        <f>SUM(E157:E174)</f>
        <v>0</v>
      </c>
    </row>
    <row r="176" spans="1:5" s="71" customFormat="1" ht="85.5" hidden="1" x14ac:dyDescent="0.25">
      <c r="A176" s="95" t="s">
        <v>88</v>
      </c>
      <c r="B176" s="47" t="s">
        <v>84</v>
      </c>
      <c r="C176" s="125">
        <v>4</v>
      </c>
      <c r="D176" s="48"/>
      <c r="E176" s="46">
        <f t="shared" ref="E176" si="15">C176*D176</f>
        <v>0</v>
      </c>
    </row>
    <row r="177" spans="1:5" s="71" customFormat="1" ht="15.75" hidden="1" thickBot="1" x14ac:dyDescent="0.3">
      <c r="A177" s="66" t="s">
        <v>42</v>
      </c>
      <c r="B177" s="11"/>
      <c r="C177" s="109"/>
      <c r="D177" s="18"/>
      <c r="E177" s="51"/>
    </row>
    <row r="178" spans="1:5" ht="15.75" thickBot="1" x14ac:dyDescent="0.25">
      <c r="A178" s="52" t="s">
        <v>59</v>
      </c>
      <c r="B178" s="25"/>
      <c r="C178" s="112"/>
      <c r="D178" s="19"/>
      <c r="E178" s="32">
        <f>+E174+E167</f>
        <v>0</v>
      </c>
    </row>
    <row r="179" spans="1:5" s="71" customFormat="1" ht="15.75" hidden="1" thickBot="1" x14ac:dyDescent="0.3">
      <c r="A179" s="56" t="s">
        <v>59</v>
      </c>
      <c r="B179" s="26"/>
      <c r="C179" s="126"/>
      <c r="D179" s="21"/>
      <c r="E179" s="34">
        <f>SUM(E157:E174)</f>
        <v>0</v>
      </c>
    </row>
    <row r="180" spans="1:5" x14ac:dyDescent="0.2">
      <c r="A180" s="89" t="s">
        <v>1</v>
      </c>
      <c r="B180" s="80"/>
      <c r="C180" s="120"/>
      <c r="D180" s="82"/>
      <c r="E180" s="84"/>
    </row>
    <row r="181" spans="1:5" s="70" customFormat="1" ht="15.75" thickBot="1" x14ac:dyDescent="0.3">
      <c r="A181" s="90" t="s">
        <v>2</v>
      </c>
      <c r="B181" s="81"/>
      <c r="C181" s="121"/>
      <c r="D181" s="83"/>
      <c r="E181" s="85"/>
    </row>
    <row r="182" spans="1:5" ht="15.75" thickBot="1" x14ac:dyDescent="0.25">
      <c r="A182" s="57"/>
      <c r="B182" s="65"/>
      <c r="C182" s="127"/>
      <c r="D182" s="65"/>
      <c r="E182" s="65"/>
    </row>
    <row r="183" spans="1:5" s="71" customFormat="1" ht="15" x14ac:dyDescent="0.25">
      <c r="A183" s="53" t="s">
        <v>128</v>
      </c>
      <c r="B183" s="28"/>
      <c r="C183" s="116"/>
      <c r="D183" s="14"/>
      <c r="E183" s="33"/>
    </row>
    <row r="184" spans="1:5" s="71" customFormat="1" x14ac:dyDescent="0.25">
      <c r="A184" s="95" t="s">
        <v>121</v>
      </c>
      <c r="B184" s="47" t="s">
        <v>0</v>
      </c>
      <c r="C184" s="125">
        <v>2</v>
      </c>
      <c r="D184" s="48"/>
      <c r="E184" s="46">
        <f t="shared" ref="E184" si="16">C184*D184</f>
        <v>0</v>
      </c>
    </row>
    <row r="185" spans="1:5" s="71" customFormat="1" x14ac:dyDescent="0.25">
      <c r="A185" s="95" t="s">
        <v>120</v>
      </c>
      <c r="B185" s="47" t="s">
        <v>0</v>
      </c>
      <c r="C185" s="125">
        <v>2</v>
      </c>
      <c r="D185" s="48"/>
      <c r="E185" s="46"/>
    </row>
    <row r="186" spans="1:5" s="71" customFormat="1" x14ac:dyDescent="0.25">
      <c r="A186" s="95" t="s">
        <v>125</v>
      </c>
      <c r="B186" s="47" t="s">
        <v>0</v>
      </c>
      <c r="C186" s="125">
        <v>2</v>
      </c>
      <c r="D186" s="48"/>
      <c r="E186" s="46"/>
    </row>
    <row r="187" spans="1:5" s="71" customFormat="1" ht="28.5" x14ac:dyDescent="0.25">
      <c r="A187" s="95" t="s">
        <v>122</v>
      </c>
      <c r="B187" s="47" t="s">
        <v>134</v>
      </c>
      <c r="C187" s="125">
        <v>45</v>
      </c>
      <c r="D187" s="48"/>
      <c r="E187" s="46"/>
    </row>
    <row r="188" spans="1:5" s="71" customFormat="1" x14ac:dyDescent="0.25">
      <c r="A188" s="95" t="s">
        <v>123</v>
      </c>
      <c r="B188" s="47" t="s">
        <v>0</v>
      </c>
      <c r="C188" s="125">
        <v>7</v>
      </c>
      <c r="D188" s="48"/>
      <c r="E188" s="46"/>
    </row>
    <row r="189" spans="1:5" s="71" customFormat="1" x14ac:dyDescent="0.25">
      <c r="A189" s="95" t="s">
        <v>124</v>
      </c>
      <c r="B189" s="47" t="s">
        <v>84</v>
      </c>
      <c r="C189" s="125">
        <v>1</v>
      </c>
      <c r="D189" s="48"/>
      <c r="E189" s="46"/>
    </row>
    <row r="190" spans="1:5" s="71" customFormat="1" ht="15" x14ac:dyDescent="0.25">
      <c r="A190" s="66" t="s">
        <v>42</v>
      </c>
      <c r="B190" s="11"/>
      <c r="C190" s="109"/>
      <c r="D190" s="18"/>
      <c r="E190" s="51">
        <f>SUM(E184:E189)</f>
        <v>0</v>
      </c>
    </row>
    <row r="191" spans="1:5" s="71" customFormat="1" ht="15" hidden="1" x14ac:dyDescent="0.25">
      <c r="A191" s="53" t="s">
        <v>87</v>
      </c>
      <c r="B191" s="28"/>
      <c r="C191" s="116"/>
      <c r="D191" s="14"/>
      <c r="E191" s="33">
        <f>SUM(E169:E190)</f>
        <v>0</v>
      </c>
    </row>
    <row r="192" spans="1:5" s="71" customFormat="1" ht="85.5" hidden="1" x14ac:dyDescent="0.25">
      <c r="A192" s="95" t="s">
        <v>88</v>
      </c>
      <c r="B192" s="47" t="s">
        <v>84</v>
      </c>
      <c r="C192" s="125">
        <v>4</v>
      </c>
      <c r="D192" s="48"/>
      <c r="E192" s="46">
        <f t="shared" ref="E192" si="17">C192*D192</f>
        <v>0</v>
      </c>
    </row>
    <row r="193" spans="1:5" s="71" customFormat="1" ht="15" hidden="1" x14ac:dyDescent="0.25">
      <c r="A193" s="66" t="s">
        <v>42</v>
      </c>
      <c r="B193" s="11"/>
      <c r="C193" s="109"/>
      <c r="D193" s="18"/>
      <c r="E193" s="51"/>
    </row>
    <row r="194" spans="1:5" ht="15.75" thickBot="1" x14ac:dyDescent="0.25">
      <c r="A194" s="52" t="s">
        <v>59</v>
      </c>
      <c r="B194" s="25"/>
      <c r="C194" s="112"/>
      <c r="D194" s="19"/>
      <c r="E194" s="32">
        <f>+E190+E179</f>
        <v>0</v>
      </c>
    </row>
    <row r="195" spans="1:5" s="71" customFormat="1" ht="15.75" hidden="1" thickBot="1" x14ac:dyDescent="0.3">
      <c r="A195" s="56" t="s">
        <v>59</v>
      </c>
      <c r="B195" s="26"/>
      <c r="C195" s="126"/>
      <c r="D195" s="21"/>
      <c r="E195" s="34">
        <f>SUM(E169:E190)</f>
        <v>0</v>
      </c>
    </row>
    <row r="196" spans="1:5" x14ac:dyDescent="0.2">
      <c r="A196" s="89" t="s">
        <v>1</v>
      </c>
      <c r="B196" s="80"/>
      <c r="C196" s="120"/>
      <c r="D196" s="82"/>
      <c r="E196" s="84"/>
    </row>
    <row r="197" spans="1:5" s="70" customFormat="1" ht="15.75" thickBot="1" x14ac:dyDescent="0.3">
      <c r="A197" s="90" t="s">
        <v>2</v>
      </c>
      <c r="B197" s="81"/>
      <c r="C197" s="121"/>
      <c r="D197" s="83"/>
      <c r="E197" s="85"/>
    </row>
    <row r="198" spans="1:5" s="70" customFormat="1" ht="15" x14ac:dyDescent="0.25">
      <c r="A198" s="78"/>
      <c r="B198" s="78"/>
      <c r="C198" s="122"/>
      <c r="D198" s="78"/>
      <c r="E198" s="78"/>
    </row>
    <row r="199" spans="1:5" ht="15" x14ac:dyDescent="0.2">
      <c r="A199" s="135" t="s">
        <v>12</v>
      </c>
      <c r="B199" s="136"/>
      <c r="C199" s="137"/>
      <c r="D199" s="138"/>
      <c r="E199" s="139"/>
    </row>
    <row r="200" spans="1:5" x14ac:dyDescent="0.2">
      <c r="A200" s="140" t="s">
        <v>7</v>
      </c>
      <c r="B200" s="13"/>
      <c r="C200" s="113"/>
      <c r="D200" s="22"/>
      <c r="E200" s="106">
        <f>+E35</f>
        <v>0</v>
      </c>
    </row>
    <row r="201" spans="1:5" x14ac:dyDescent="0.2">
      <c r="A201" s="140" t="s">
        <v>114</v>
      </c>
      <c r="B201" s="132"/>
      <c r="C201" s="133"/>
      <c r="D201" s="134"/>
      <c r="E201" s="106">
        <f>+E95</f>
        <v>0</v>
      </c>
    </row>
    <row r="202" spans="1:5" x14ac:dyDescent="0.2">
      <c r="A202" s="140" t="s">
        <v>112</v>
      </c>
      <c r="B202" s="132"/>
      <c r="C202" s="133"/>
      <c r="D202" s="134"/>
      <c r="E202" s="106">
        <f>+E132</f>
        <v>0</v>
      </c>
    </row>
    <row r="203" spans="1:5" x14ac:dyDescent="0.2">
      <c r="A203" s="140" t="s">
        <v>116</v>
      </c>
      <c r="B203" s="132"/>
      <c r="C203" s="133"/>
      <c r="D203" s="134"/>
      <c r="E203" s="106">
        <f>+E142</f>
        <v>0</v>
      </c>
    </row>
    <row r="204" spans="1:5" x14ac:dyDescent="0.2">
      <c r="A204" s="140" t="s">
        <v>130</v>
      </c>
      <c r="B204" s="132"/>
      <c r="C204" s="133"/>
      <c r="D204" s="134"/>
      <c r="E204" s="106">
        <f>+E151</f>
        <v>0</v>
      </c>
    </row>
    <row r="205" spans="1:5" x14ac:dyDescent="0.2">
      <c r="A205" s="140" t="s">
        <v>126</v>
      </c>
      <c r="B205" s="132"/>
      <c r="C205" s="133"/>
      <c r="D205" s="134"/>
      <c r="E205" s="106">
        <f>+E167</f>
        <v>0</v>
      </c>
    </row>
    <row r="206" spans="1:5" x14ac:dyDescent="0.2">
      <c r="A206" s="140" t="s">
        <v>127</v>
      </c>
      <c r="B206" s="132"/>
      <c r="C206" s="133"/>
      <c r="D206" s="134"/>
      <c r="E206" s="106">
        <f>+E167</f>
        <v>0</v>
      </c>
    </row>
    <row r="207" spans="1:5" ht="15" thickBot="1" x14ac:dyDescent="0.25">
      <c r="A207" s="140" t="s">
        <v>129</v>
      </c>
      <c r="B207" s="13"/>
      <c r="C207" s="113"/>
      <c r="D207" s="22"/>
      <c r="E207" s="106">
        <f>+E190</f>
        <v>0</v>
      </c>
    </row>
    <row r="208" spans="1:5" ht="15" x14ac:dyDescent="0.2">
      <c r="A208" s="43" t="s">
        <v>119</v>
      </c>
      <c r="B208" s="28"/>
      <c r="C208" s="116"/>
      <c r="D208" s="14"/>
      <c r="E208" s="33">
        <f>SUM(E200:E207)</f>
        <v>0</v>
      </c>
    </row>
    <row r="209" spans="1:5" x14ac:dyDescent="0.2">
      <c r="A209" s="44" t="s">
        <v>1</v>
      </c>
      <c r="B209" s="11"/>
      <c r="C209" s="109"/>
      <c r="D209" s="18"/>
      <c r="E209" s="51">
        <f>E208*0.1</f>
        <v>0</v>
      </c>
    </row>
    <row r="210" spans="1:5" x14ac:dyDescent="0.2">
      <c r="A210" s="44" t="s">
        <v>111</v>
      </c>
      <c r="B210" s="11"/>
      <c r="C210" s="109"/>
      <c r="D210" s="18"/>
      <c r="E210" s="35"/>
    </row>
    <row r="211" spans="1:5" ht="15.75" thickBot="1" x14ac:dyDescent="0.25">
      <c r="A211" s="45" t="s">
        <v>2</v>
      </c>
      <c r="B211" s="30"/>
      <c r="C211" s="128"/>
      <c r="D211" s="24"/>
      <c r="E211" s="32">
        <f>E208+E209</f>
        <v>0</v>
      </c>
    </row>
  </sheetData>
  <mergeCells count="1">
    <mergeCell ref="B3:E3"/>
  </mergeCells>
  <phoneticPr fontId="5" type="noConversion"/>
  <pageMargins left="0.70866141732283472" right="0.70866141732283472" top="0.74803149606299213" bottom="0.35433070866141736" header="0.31496062992125984" footer="0.31496062992125984"/>
  <pageSetup paperSize="9" scale="65" fitToHeight="0" orientation="portrait" r:id="rId1"/>
  <headerFooter>
    <oddFooter>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431C5BF49AED44ACC70F3FA417ADAC" ma:contentTypeVersion="4" ma:contentTypeDescription="Crée un document." ma:contentTypeScope="" ma:versionID="04e4d67bdd97c1029735990f10b62827">
  <xsd:schema xmlns:xsd="http://www.w3.org/2001/XMLSchema" xmlns:xs="http://www.w3.org/2001/XMLSchema" xmlns:p="http://schemas.microsoft.com/office/2006/metadata/properties" xmlns:ns2="0a1d841f-4cfd-4508-b3f2-e4dc76df3b12" xmlns:ns3="2941d358-28fa-466d-9c6e-c04918511f12" targetNamespace="http://schemas.microsoft.com/office/2006/metadata/properties" ma:root="true" ma:fieldsID="d0a8f7e3050988b83e792c4739e87eef" ns2:_="" ns3:_="">
    <xsd:import namespace="0a1d841f-4cfd-4508-b3f2-e4dc76df3b12"/>
    <xsd:import namespace="2941d358-28fa-466d-9c6e-c04918511f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d841f-4cfd-4508-b3f2-e4dc76df3b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1d358-28fa-466d-9c6e-c04918511f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454EE9-4185-40EB-816D-2F76EBC380A5}"/>
</file>

<file path=customXml/itemProps2.xml><?xml version="1.0" encoding="utf-8"?>
<ds:datastoreItem xmlns:ds="http://schemas.openxmlformats.org/officeDocument/2006/customXml" ds:itemID="{E98D88AC-E5D5-431C-9298-F807C1775C0F}"/>
</file>

<file path=customXml/itemProps3.xml><?xml version="1.0" encoding="utf-8"?>
<ds:datastoreItem xmlns:ds="http://schemas.openxmlformats.org/officeDocument/2006/customXml" ds:itemID="{EFC3467D-DE96-4919-A8DC-41076FD0BF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REFECTION DES COUVERTURES</vt:lpstr>
      <vt:lpstr>'REFECTION DES COUVERTURES'!Zone_d_impression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HUBERT</dc:creator>
  <cp:lastModifiedBy>Stéphane</cp:lastModifiedBy>
  <cp:lastPrinted>2022-07-25T15:26:01Z</cp:lastPrinted>
  <dcterms:created xsi:type="dcterms:W3CDTF">2017-11-28T06:42:23Z</dcterms:created>
  <dcterms:modified xsi:type="dcterms:W3CDTF">2022-12-23T15:49:43Z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0x01010035431C5BF49AED44ACC70F3FA417ADAC</vt:lpwstr>
  </property>
</Properties>
</file>