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Z:\CLIENTS EN COURS\SOCIETE PHILANTHROPIQUE\TOITURES MELUN - 2021 2022\ETUDE\CAHIER DES CHARGES\"/>
    </mc:Choice>
  </mc:AlternateContent>
  <xr:revisionPtr revIDLastSave="0" documentId="13_ncr:1_{AF0382C9-381E-4783-A4CC-89D2AC20C8BA}" xr6:coauthVersionLast="47" xr6:coauthVersionMax="47" xr10:uidLastSave="{00000000-0000-0000-0000-000000000000}"/>
  <bookViews>
    <workbookView xWindow="5985" yWindow="255" windowWidth="26490" windowHeight="15510" xr2:uid="{00000000-000D-0000-FFFF-FFFF00000000}"/>
  </bookViews>
  <sheets>
    <sheet name="REFECTION DES COUVERTURES" sheetId="1" r:id="rId1"/>
  </sheets>
  <definedNames>
    <definedName name="_xlnm.Print_Area" localSheetId="0">'REFECTION DES COUVERTURES'!$A:$E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2" i="1" l="1"/>
  <c r="E191" i="1"/>
  <c r="E190" i="1"/>
  <c r="E189" i="1"/>
  <c r="E188" i="1"/>
  <c r="E187" i="1"/>
  <c r="E182" i="1"/>
  <c r="E175" i="1"/>
  <c r="E158" i="1"/>
  <c r="E157" i="1"/>
  <c r="E147" i="1"/>
  <c r="E146" i="1"/>
  <c r="E145" i="1"/>
  <c r="E144" i="1"/>
  <c r="E143" i="1"/>
  <c r="E142" i="1"/>
  <c r="E141" i="1"/>
  <c r="E139" i="1"/>
  <c r="E138" i="1"/>
  <c r="E137" i="1"/>
  <c r="E136" i="1"/>
  <c r="E135" i="1"/>
  <c r="E134" i="1"/>
  <c r="E133" i="1"/>
  <c r="E132" i="1"/>
  <c r="E131" i="1"/>
  <c r="E130" i="1"/>
  <c r="E129" i="1"/>
  <c r="E128" i="1"/>
  <c r="E127" i="1"/>
  <c r="E126" i="1"/>
  <c r="E125" i="1"/>
  <c r="E123" i="1"/>
  <c r="E122" i="1"/>
  <c r="E121" i="1"/>
  <c r="E120" i="1"/>
  <c r="E119" i="1"/>
  <c r="E118" i="1"/>
  <c r="E117" i="1"/>
  <c r="E116" i="1"/>
  <c r="E115" i="1"/>
  <c r="E114" i="1"/>
  <c r="E113" i="1"/>
  <c r="E112" i="1"/>
  <c r="E111" i="1"/>
  <c r="E110" i="1"/>
  <c r="E109" i="1"/>
  <c r="E107" i="1"/>
  <c r="E106" i="1"/>
  <c r="E105" i="1"/>
  <c r="E104" i="1"/>
  <c r="E103" i="1"/>
  <c r="E102" i="1"/>
  <c r="E101" i="1"/>
  <c r="E100" i="1"/>
  <c r="E99" i="1"/>
  <c r="E90" i="1"/>
  <c r="E89" i="1"/>
  <c r="E88" i="1"/>
  <c r="E87" i="1"/>
  <c r="E86" i="1"/>
  <c r="E84" i="1"/>
  <c r="E82" i="1"/>
  <c r="E81" i="1"/>
  <c r="E80" i="1"/>
  <c r="E79" i="1"/>
  <c r="E78" i="1"/>
  <c r="E77" i="1"/>
  <c r="E76" i="1"/>
  <c r="E74" i="1"/>
  <c r="E73" i="1"/>
  <c r="E72" i="1"/>
  <c r="E71" i="1"/>
  <c r="E70" i="1"/>
  <c r="E69" i="1"/>
  <c r="E68" i="1"/>
  <c r="E67" i="1"/>
  <c r="E66" i="1"/>
  <c r="E65" i="1"/>
  <c r="E64" i="1"/>
  <c r="E63" i="1"/>
  <c r="E62" i="1"/>
  <c r="E60" i="1"/>
  <c r="E59" i="1"/>
  <c r="E58" i="1"/>
  <c r="E57" i="1"/>
  <c r="E56" i="1"/>
  <c r="E55" i="1"/>
  <c r="E54" i="1"/>
  <c r="E53" i="1"/>
  <c r="E52" i="1"/>
  <c r="E51" i="1"/>
  <c r="E49" i="1"/>
  <c r="E48" i="1"/>
  <c r="E47" i="1"/>
  <c r="E46" i="1"/>
  <c r="E45" i="1"/>
  <c r="E44" i="1"/>
  <c r="E43" i="1"/>
  <c r="E42" i="1"/>
  <c r="E41" i="1"/>
  <c r="E40" i="1"/>
  <c r="E29" i="1"/>
  <c r="E23" i="1"/>
  <c r="E159" i="1"/>
  <c r="E160" i="1" s="1"/>
  <c r="E148" i="1" l="1"/>
  <c r="E149" i="1" s="1"/>
  <c r="E151" i="1" s="1"/>
  <c r="E91" i="1"/>
  <c r="E92" i="1" s="1"/>
  <c r="E93" i="1" s="1"/>
  <c r="E181" i="1"/>
  <c r="E180" i="1"/>
  <c r="E94" i="1"/>
  <c r="E165" i="1"/>
  <c r="E166" i="1"/>
  <c r="E167" i="1"/>
  <c r="E168" i="1"/>
  <c r="E85" i="1"/>
  <c r="E150" i="1" l="1"/>
  <c r="E24" i="1"/>
  <c r="E25" i="1" s="1"/>
  <c r="E27" i="1"/>
  <c r="E28" i="1"/>
  <c r="E176" i="1" l="1"/>
  <c r="E177" i="1" s="1"/>
  <c r="E193" i="1" s="1"/>
  <c r="E194" i="1" s="1"/>
  <c r="E196" i="1" s="1"/>
  <c r="E30" i="1"/>
  <c r="E33" i="1" s="1"/>
  <c r="E179" i="1"/>
  <c r="E34" i="1" l="1"/>
  <c r="E35" i="1" s="1"/>
  <c r="E183" i="1" l="1"/>
  <c r="E184" i="1" s="1"/>
</calcChain>
</file>

<file path=xl/sharedStrings.xml><?xml version="1.0" encoding="utf-8"?>
<sst xmlns="http://schemas.openxmlformats.org/spreadsheetml/2006/main" count="297" uniqueCount="127">
  <si>
    <t>U</t>
  </si>
  <si>
    <t>TVA 10%</t>
  </si>
  <si>
    <t>MONTANT TOTAL TTC</t>
  </si>
  <si>
    <t>TRAVAUX</t>
  </si>
  <si>
    <t>PU</t>
  </si>
  <si>
    <t>PT HT</t>
  </si>
  <si>
    <t>M²</t>
  </si>
  <si>
    <t>LOT 1 - INSTALLATION DE CHANTIER</t>
  </si>
  <si>
    <t xml:space="preserve">Moignon et manchon en plom en traversée d'entablement </t>
  </si>
  <si>
    <t xml:space="preserve">Fourniture et pose de gouttière à l'anglaise en zinc naturel de 0.80mm d'ép, avec ourlet de main courante penté, posées par bout de 2m sur support en fer galvanisé comportant 1 paillette en cuivre soudée sur l'ourlet, soudure de jonction barrée au </t>
  </si>
  <si>
    <t>ENS</t>
  </si>
  <si>
    <t>BORDEREAU DE CHIFFRAGE DPGF (Décomposition des Prix Global et Forfaitaire)</t>
  </si>
  <si>
    <t>RECAPITULATIF</t>
  </si>
  <si>
    <t>Découverture dépose sans réemploi couv. ardoises compris arrachage des bois, piochage des solins et divers</t>
  </si>
  <si>
    <t>Découverture dépose dessus de lucarne zinc compris arrachage des bois, piochage des solins et divers.</t>
  </si>
  <si>
    <t xml:space="preserve">Descente et enlèvement gravois pour mise en décharge. </t>
  </si>
  <si>
    <t>Bachage de protection pendant la durée des travaux compris maniement journalier.</t>
  </si>
  <si>
    <t xml:space="preserve">Tranchis et noquets zinc 65/100 sur ardoises. </t>
  </si>
  <si>
    <t xml:space="preserve">Habillage de petite lucarne en zinc 65/100 comprenant le dessus sur voligeage neuf, les jouées, tasseaux sapin et couvre joint. Bavette de fenêtre avec armature des pieds de poteaux, bande à rabattre et tube de buée en plomb. </t>
  </si>
  <si>
    <t>Fourniture &amp; pose de bande filet en plomb de 1.5 m/m d'ép. et de 0.20m de dev. avec bande de clouage.</t>
  </si>
  <si>
    <t xml:space="preserve">Bande de solin en zinc 65/100 avec pattes cuivre soudées et solin. </t>
  </si>
  <si>
    <t>Q</t>
  </si>
  <si>
    <t xml:space="preserve">REFECTION TERRASSON ZINC </t>
  </si>
  <si>
    <t>Réfection de couverture zinc 65/100 avec ouvrages et accessoires par travée de 0.65m sur voligeage &amp; tasseaux sapin neufs</t>
  </si>
  <si>
    <t>Fourniture &amp; pose chatière 1/2 ronde zinc 65/100 compris percement du voligeage et pattes cuivre soudées</t>
  </si>
  <si>
    <t>Faîtage zinc 65/100 de 0.16m de dev. avec tasseau de faîtage évidé en sapin.</t>
  </si>
  <si>
    <t xml:space="preserve">Fourniture et pose d'un moignon d'écoulement de diamètre 100 en zinc 80/100 pour gouttière Anglaise avec trop plein soudé, raccordement sur la descente existante. </t>
  </si>
  <si>
    <t xml:space="preserve"> TOTAL HT INSTALLATION DE CHANTIER</t>
  </si>
  <si>
    <t xml:space="preserve">AAPR - ARCHITECTES DE COPROPRIÉTÉ </t>
  </si>
  <si>
    <t>CORPS DE SOUCHES EN BRIQUES :</t>
  </si>
  <si>
    <t>REFECTION ET ISOLATION DE LA COUVERTURE SUR RUE ET COUR</t>
  </si>
  <si>
    <t>1.2 ECHAFAUDAGES</t>
  </si>
  <si>
    <t>1.3 ENERGIE DE CHANTIER</t>
  </si>
  <si>
    <t xml:space="preserve">Mise en place d'un tableau electrique de chantier </t>
  </si>
  <si>
    <t>Installation, repli et nettoyage de fin de chantier</t>
  </si>
  <si>
    <t>Etablissement d'un échafaudage tubulaire sur rue composé d'éléments préfabriqués assemblés par emboitement, avec planchers garde gravois et service d'échelles.(non bâché). 5 mois de location.</t>
  </si>
  <si>
    <t>Installation d'un treuil de levage</t>
  </si>
  <si>
    <t>Réfection de chéneau zinc 80/100 encaissé de 0.65 de dev. sur pente comprenant glacis plâtre, feutre type Assec, dilatation et jonctions barrées.</t>
  </si>
  <si>
    <t xml:space="preserve">Fourniture et pose de joint de dilatation Type 19 compris jonctions barrées. </t>
  </si>
  <si>
    <t>Sur pénétration de cheminée conservé, réfection entourage compris raccordement zinc avec goussets et soudures.</t>
  </si>
  <si>
    <t>SOUS-TOTAL</t>
  </si>
  <si>
    <t xml:space="preserve">Fourniture et pose d'une laine minerale entre chevron épaisseur selon possibilité </t>
  </si>
  <si>
    <t>Mise en place de bande d'égout ventilé pour isolation en partie basse du terrasson</t>
  </si>
  <si>
    <t>Fourniture et pose d'une isolation thermique en laine minérale posée en double couche croisée de 30 cm avec pare-vapeur contre la paroi chaude pour une résistance thermique de 7 kW/m². Donnant droit à une TVA à 5.5% sur ce poste uniquement</t>
  </si>
  <si>
    <t>Complement de fourniture &amp; pose chatière 1/2 ronde zinc U compris percement du voligeage et pattes cuivre soudées.</t>
  </si>
  <si>
    <t>TRAVAUX INDUITS</t>
  </si>
  <si>
    <t>Création de chevêtre sur charpente  comprenant coupes sur place, fourniture de chevrons sapin  sujétions d'assemblage</t>
  </si>
  <si>
    <t>Fourniture et pose de pyrodôme double dôme 1mx1m compris raccordement zinc 65/100 avec reliefs, goussets ,soudures et pattes cuivre</t>
  </si>
  <si>
    <t xml:space="preserve">Création d'une trémie dans le plafond des parties communes </t>
  </si>
  <si>
    <t>Fourniture pose ensemble Tirer-Lacher comprenant:</t>
  </si>
  <si>
    <t>*  1 commande à distance par treuil situé au dernier niveau</t>
  </si>
  <si>
    <t>* Liaison du treuil au recepteur à fusibles par câble souple y compris renvoi d'angles</t>
  </si>
  <si>
    <t>* Passage de toute la liaison sous goulotte de protection</t>
  </si>
  <si>
    <t>*Percement des planchers</t>
  </si>
  <si>
    <t xml:space="preserve">Fourniture et pose d'une ligne de vie horizontal constitué d'une ligne de vie  sur potelets , fixation sur la couverture (zinc &amp; voligeage) par des chevilles à bascules avec rondelles étanches et joints EPDM, compris carte d'information, cahier de maintenance et panneau de sécurité règlementaire au niveau de l'accès au toit </t>
  </si>
  <si>
    <t>Installation soumise à une maintenance annuelle obligatoire par l'installateur.</t>
  </si>
  <si>
    <t>Bande de battellement à ourlet rechassé en zinc 65/100 de 0.20m de dev. avec coulisseaux plats et pattes cuivre
soudées.</t>
  </si>
  <si>
    <t>Bande d'astragale à ourlet rechassé en zinc 65/100 de 0.20 m de dév. avec coulisseaux plats et pattes cuivre soudées.</t>
  </si>
  <si>
    <t>Chassis à tabatière galva avec vitrage armé derrière et bavette plomb, tranchis et noquets.</t>
  </si>
  <si>
    <t>Bande de solin en zinc 65/100 avec pattes cuivre soudées et solin.</t>
  </si>
  <si>
    <t>Sur chassis, réfection entourage compris raccordement zinc avec goussets et soudures.</t>
  </si>
  <si>
    <t>Bande de rive à ourlet rechassé en zinc 65/100 de 0.20m de dev. avec pattes cuivre soudées, tasseaux sapinplanche de rive et couvre joint</t>
  </si>
  <si>
    <t>Fourniture, façon et pose de ventilation de diamètre 100 en zinc 80/100 compris percement du voligeage</t>
  </si>
  <si>
    <t>Chassis à tabatière galva 80x60 avec vitrage armé habillage de costière &amp; besace en zinc.(Bois recloué)</t>
  </si>
  <si>
    <t>ISOLATION TERRASSON</t>
  </si>
  <si>
    <t xml:space="preserve"> TOTAL HT TRAVAUX SUR BRISIS</t>
  </si>
  <si>
    <t xml:space="preserve"> TOTAL HT TRAVAUX SUR TERRASSONS</t>
  </si>
  <si>
    <t>ML</t>
  </si>
  <si>
    <t>Ens</t>
  </si>
  <si>
    <t>MONTANT TOTAL HT LOTS 1+2+3+4+5+6</t>
  </si>
  <si>
    <t>Dépose d'entablement compris arrachage des bois, piochage des solins et divers.</t>
  </si>
  <si>
    <t>Dépose de dessus de mur</t>
  </si>
  <si>
    <t>Découverture dépose sans réemploi couv. zinc compris arrachage des bois, piochage des solins et divers</t>
  </si>
  <si>
    <t>Dépose et repose sans réemploi de chassis parisien prévu conservé.</t>
  </si>
  <si>
    <t xml:space="preserve">Recouvrement bandeaux zinc avec glacis en plâtre,feutre isolant, bande d'agrafe, coulisseaux, reliefs et raccords.     </t>
  </si>
  <si>
    <t>REFECTION 1ER BRISIS</t>
  </si>
  <si>
    <t>REFECTION 2EME BRISIS</t>
  </si>
  <si>
    <t>Recouvrement de dessus de mur en zinc 65/100 de 0.65 m de dev. compris glacis plâtre, feutre isolant, bande d'agrafe et pattes cuivre soudées.</t>
  </si>
  <si>
    <t xml:space="preserve">Recouvrement de dessus de mur en zinc 65/100 de 0.65m de dev. avec glacis plâtre, feutre isolant, bande d'agrafe et coulisseaux plats. </t>
  </si>
  <si>
    <t>LOT 2 - TRAVAUX DE COUVERTURE SUR RUE</t>
  </si>
  <si>
    <t>DEPOSE 1ER ET 2EME BRISIS ET TERRASSON</t>
  </si>
  <si>
    <t>Dépose de tablier compris arrachage des bois, piochage des solins et divers.</t>
  </si>
  <si>
    <t>Dépose de gouttière pendante y compris dépose des supports.</t>
  </si>
  <si>
    <t xml:space="preserve">DEPOSE BRISIS ET TERRASSON ZINC </t>
  </si>
  <si>
    <t>REFECTION BRISIS</t>
  </si>
  <si>
    <t>Recouvrement d'entablement en zinc 65/100 de 0.65m de dev. avec glacis plâtre, feutre isolant, bande d'agrafe et coulisseaux plats.</t>
  </si>
  <si>
    <t>Tablier en zinc 65/100 de 0.35m de dev.avec glacis plâtre, feutre isolant, bande d'agrafe et coulisseaux plats.</t>
  </si>
  <si>
    <t>Réfection de gouttière 1/2 ronde en zinc 80/100 de 0.33 de dev. jonctions barrées, crochets galvanisés 1/2 renforcés et bande d'égout en zinc 65/100 avec pattes cuivre.</t>
  </si>
  <si>
    <t>Sur fenetre, réfection entourage compris raccordement zinc avec goussets et soudures.</t>
  </si>
  <si>
    <t>Fourniture et pose de descente en zinc 80/100 de diamètre 100 avec coudes, bagues soudées et colliers</t>
  </si>
  <si>
    <t>Sur ventilation prévu conservé, réfection entourage compris raccordement zinc avec goussets et soudures.</t>
  </si>
  <si>
    <t>Noue double en zinc 65/100 de 0.65m de dev. avec pattes de fixations sur voligeage sapin, larmier en partie basse et
pattes cuivre soudées. Au centre, fourniture et pose d'un tasseau
d'arêtier évidé compris couvre joint de 0.14m de dev.</t>
  </si>
  <si>
    <t>Fourniture et pose de laine minérale entre chevrons épaisseur selon possibilité</t>
  </si>
  <si>
    <t>Mise en place de bande d'égout ventilé pour isolation en partie basse du terrasson.</t>
  </si>
  <si>
    <t>Brossage des joints. Application d'un nettoyant décrassant de type VEGA.  Rincage à leau froide. Refection partielle des joints au mortier de chaux grasse et lissage. Traitement hydrofuge des brique de type VEGA. Unité 20</t>
  </si>
  <si>
    <t>Ml</t>
  </si>
  <si>
    <t>Mise à jour juin 2022</t>
  </si>
  <si>
    <t xml:space="preserve">Etablissement d'un échafaudage tubulaire sur cour composé d'éléments préfabriqués assemblés par emboitement, avec planchers garde gravois et service d'échelles.(non bâché). location 5 mois. </t>
  </si>
  <si>
    <t>Dépose de chéneau encaissé en zinc.</t>
  </si>
  <si>
    <t>Réfection couverture ardoises Espagne au pureau de 0.11m avec crochets et chanlattes sapin neuves.</t>
  </si>
  <si>
    <t xml:space="preserve">Fourniture et pose d'un moignon d'écoulement de diamètre 100 en zinc 80/100 pour cheneau avec trop plein soudé, raccordement sur la descente existante. </t>
  </si>
  <si>
    <t>ISOLATION SUR RUE</t>
  </si>
  <si>
    <t>Fourniture et pose d'un complément d' isolation type Triso Boost'R ou similaire compris contre lattage sapin de 40x40, recouvrement et ajustages.</t>
  </si>
  <si>
    <t>LOT 3 - TRAVAUX DE COUVERTURE SUR COUR</t>
  </si>
  <si>
    <t>Fourniture et pose d'un complément d' isolation type triso Boost'R</t>
  </si>
  <si>
    <t>SOUCHES DE CHEMINEES (RUE ET COUR)</t>
  </si>
  <si>
    <t>Habillage de petite lucarne en zinc 65/100 comprenant le dessus sur voligeage neuf, les jouées, tasseaux sapin et couvre joint. Bavette de fenêtre avec armature des pieds de poteaux, bande à rabattre et tube de buée en plomb. 
Mise en peinture entre zinc et fenetres</t>
  </si>
  <si>
    <t>Habillage de petite lucarne en zinc 65/100 comprenant le dessus sur voligeage neuf, les jouées, tasseaux sapin et couvre joint. Bavette de fenêtre avec armature des pieds de poteaux et poteaux, bande à rabattre et tube de buée en plomb. 
Mise en peinure entre zinc et lucarnes</t>
  </si>
  <si>
    <t>Bande de rive à ourlet rechassé en zinc 65/100 de 0.20m de dev. avec pattes cuivre soudées, tasseaux sapin planche de rive et couvre joint</t>
  </si>
  <si>
    <t>*  1 commande à distance par coffret positionné à RDC</t>
  </si>
  <si>
    <t>* Liaison du coffret  compris toutes façons</t>
  </si>
  <si>
    <t>LOT 4 - TRAVAUX DE COUVERTURE SUR RUE ET COUR</t>
  </si>
  <si>
    <t>LOT 5 - DESENFUMAGE</t>
  </si>
  <si>
    <t>LOT 6 - LIGNES DE VIE</t>
  </si>
  <si>
    <t>MAITRE D'OUVRAGE SOCIETE PHILANTHROPIQUE</t>
  </si>
  <si>
    <t>SOUCHES DE CHEMINEES</t>
  </si>
  <si>
    <t>5-7 MELUN</t>
  </si>
  <si>
    <t>Mise à disponibilité du local du local à rez-de-chaussée au 5/7 Passage de Melun.</t>
  </si>
  <si>
    <t>Remise en état du local au 5/7 Passage de Melun en fin de chantier</t>
  </si>
  <si>
    <t>PM</t>
  </si>
  <si>
    <t>5-7 PASSAGE DE MELUN 75019 PARIS</t>
  </si>
  <si>
    <t>TVA 5,5%</t>
  </si>
  <si>
    <t xml:space="preserve"> TOTAL HT LIGNES DE VIE</t>
  </si>
  <si>
    <t>TOTAL HT DESEMFUMAGE</t>
  </si>
  <si>
    <t>LOT 2 - TRAVAUX DE COUVERTURE SUR BRISIS</t>
  </si>
  <si>
    <t>LOT 3 - TRAVAUX DE COUVERTURE SUR TERRASSONS</t>
  </si>
  <si>
    <t>LOT 4 - TRAVAUX SUR SOUCHES DE CHEMINEES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</si>
</sst>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40C]_-;\-* #,##0.00\ [$€-40C]_-;_-* &quot;-&quot;??\ [$€-40C]_-;_-@_-"/>
  </numFmts>
  <fonts count="10" x14ac:knownFonts="1">
    <font>
      <sz val="11"/>
      <color theme="1"/>
      <name val="Calibri"/>
      <family val="2"/>
      <scheme val="minor"/>
    </font>
    <font>
      <sz val="11"/>
      <color theme="1"/>
      <name val="Arial"/>
      <family val="2"/>
    </font>
    <font>
      <b/>
      <sz val="11"/>
      <color theme="1"/>
      <name val="Arial"/>
      <family val="2"/>
    </font>
    <font>
      <b/>
      <i/>
      <sz val="11"/>
      <color theme="1"/>
      <name val="Arial"/>
      <family val="2"/>
    </font>
    <font>
      <sz val="10"/>
      <name val="Arial"/>
      <family val="2"/>
    </font>
    <font>
      <sz val="8"/>
      <name val="Calibri"/>
      <family val="2"/>
      <scheme val="minor"/>
    </font>
    <font>
      <b/>
      <sz val="14"/>
      <color theme="1"/>
      <name val="Arial"/>
      <family val="2"/>
    </font>
    <font>
      <b/>
      <u/>
      <sz val="11"/>
      <color theme="1"/>
      <name val="Arial"/>
      <family val="2"/>
    </font>
    <font>
      <sz val="11"/>
      <color rgb="FF000000"/>
      <name val="Arial"/>
      <family val="2"/>
    </font>
    <font>
      <b/>
      <u/>
      <sz val="18"/>
      <color theme="1"/>
      <name val="Arial"/>
      <family val="2"/>
    </font>
  </fonts>
  <fills count="5">
    <fill>
      <patternFill patternType="none"/>
    </fill>
    <fill>
      <patternFill patternType="gray125"/>
    </fill>
    <fill>
      <patternFill patternType="solid">
        <fgColor theme="2" tint="-9.9978637043366805E-2"/>
        <bgColor indexed="64"/>
      </patternFill>
    </fill>
    <fill>
      <patternFill patternType="solid">
        <fgColor theme="3" tint="0.59999389629810485"/>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auto="1"/>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style="medium">
        <color indexed="64"/>
      </top>
      <bottom style="thin">
        <color auto="1"/>
      </bottom>
      <diagonal/>
    </border>
  </borders>
  <cellStyleXfs count="2">
    <xf numFmtId="0" fontId="0" fillId="0" borderId="0"/>
    <xf numFmtId="44" fontId="4" fillId="0" borderId="0" applyFont="0" applyFill="0" applyBorder="0" applyAlignment="0" applyProtection="0"/>
  </cellStyleXfs>
  <cellXfs count="138">
    <xf numFmtId="0" fontId="0" fillId="0" borderId="0" xfId="0"/>
    <xf numFmtId="49" fontId="1" fillId="0" borderId="0" xfId="0" applyNumberFormat="1" applyFont="1" applyAlignment="1">
      <alignment horizontal="left" vertical="top"/>
    </xf>
    <xf numFmtId="49" fontId="2" fillId="0" borderId="0" xfId="0" applyNumberFormat="1" applyFont="1" applyAlignment="1">
      <alignment horizontal="left" vertical="top"/>
    </xf>
    <xf numFmtId="49" fontId="2" fillId="2" borderId="12" xfId="0" applyNumberFormat="1" applyFont="1" applyFill="1" applyBorder="1" applyAlignment="1">
      <alignment horizontal="right" wrapText="1"/>
    </xf>
    <xf numFmtId="0" fontId="2" fillId="0" borderId="13" xfId="0" applyFont="1" applyBorder="1" applyAlignment="1">
      <alignment wrapText="1"/>
    </xf>
    <xf numFmtId="0" fontId="1" fillId="0" borderId="13" xfId="0" applyFont="1" applyBorder="1" applyAlignment="1">
      <alignment wrapText="1"/>
    </xf>
    <xf numFmtId="0" fontId="1" fillId="0" borderId="13" xfId="0" applyFont="1" applyBorder="1" applyAlignment="1">
      <alignment horizontal="left" wrapText="1"/>
    </xf>
    <xf numFmtId="0" fontId="2" fillId="2" borderId="14" xfId="0" applyFont="1" applyFill="1" applyBorder="1" applyAlignment="1">
      <alignment horizontal="center" wrapText="1"/>
    </xf>
    <xf numFmtId="49" fontId="1" fillId="2" borderId="9" xfId="0" applyNumberFormat="1" applyFont="1" applyFill="1" applyBorder="1" applyAlignment="1">
      <alignment horizontal="right" wrapText="1"/>
    </xf>
    <xf numFmtId="0" fontId="1" fillId="0" borderId="0" xfId="0" applyFont="1" applyAlignment="1">
      <alignment horizontal="center" vertical="center"/>
    </xf>
    <xf numFmtId="0" fontId="2" fillId="2" borderId="3" xfId="0" applyFont="1" applyFill="1" applyBorder="1" applyAlignment="1">
      <alignment horizontal="center" vertical="center"/>
    </xf>
    <xf numFmtId="0" fontId="1"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1" fillId="2" borderId="2" xfId="0" applyFont="1" applyFill="1" applyBorder="1" applyAlignment="1">
      <alignment horizontal="center" vertical="center"/>
    </xf>
    <xf numFmtId="2" fontId="1" fillId="3" borderId="3" xfId="0" applyNumberFormat="1" applyFont="1" applyFill="1" applyBorder="1" applyAlignment="1">
      <alignment horizontal="center" vertical="center"/>
    </xf>
    <xf numFmtId="2" fontId="1" fillId="4" borderId="1" xfId="0" applyNumberFormat="1" applyFont="1" applyFill="1" applyBorder="1" applyAlignment="1">
      <alignment horizontal="center" vertical="center"/>
    </xf>
    <xf numFmtId="2" fontId="1" fillId="0" borderId="0" xfId="0" applyNumberFormat="1" applyFont="1" applyAlignment="1">
      <alignment horizontal="center" vertical="center"/>
    </xf>
    <xf numFmtId="2" fontId="2" fillId="2" borderId="3" xfId="0" applyNumberFormat="1" applyFont="1" applyFill="1" applyBorder="1" applyAlignment="1">
      <alignment horizontal="center" vertical="center"/>
    </xf>
    <xf numFmtId="2" fontId="1" fillId="3" borderId="1" xfId="0" applyNumberFormat="1" applyFont="1" applyFill="1" applyBorder="1" applyAlignment="1">
      <alignment horizontal="center" vertical="center"/>
    </xf>
    <xf numFmtId="2" fontId="1" fillId="3" borderId="16" xfId="0" applyNumberFormat="1" applyFont="1" applyFill="1" applyBorder="1" applyAlignment="1">
      <alignment horizontal="center" vertical="center"/>
    </xf>
    <xf numFmtId="2" fontId="2" fillId="3" borderId="3" xfId="0" applyNumberFormat="1" applyFont="1" applyFill="1" applyBorder="1" applyAlignment="1">
      <alignment horizontal="center" vertical="center"/>
    </xf>
    <xf numFmtId="2" fontId="1" fillId="2" borderId="2" xfId="0" applyNumberFormat="1" applyFont="1" applyFill="1" applyBorder="1" applyAlignment="1">
      <alignment horizontal="center" vertical="center"/>
    </xf>
    <xf numFmtId="2" fontId="1" fillId="2" borderId="4" xfId="0" applyNumberFormat="1" applyFont="1" applyFill="1" applyBorder="1" applyAlignment="1">
      <alignment horizontal="center" vertical="center"/>
    </xf>
    <xf numFmtId="2" fontId="1" fillId="3" borderId="4" xfId="0" applyNumberFormat="1" applyFont="1" applyFill="1" applyBorder="1" applyAlignment="1">
      <alignment horizontal="center" vertical="center"/>
    </xf>
    <xf numFmtId="0" fontId="1" fillId="3" borderId="16" xfId="0" applyFont="1" applyFill="1" applyBorder="1" applyAlignment="1">
      <alignment horizontal="center" vertical="center"/>
    </xf>
    <xf numFmtId="0" fontId="1" fillId="2" borderId="4" xfId="0" applyFont="1" applyFill="1" applyBorder="1" applyAlignment="1">
      <alignment horizontal="center" vertical="center"/>
    </xf>
    <xf numFmtId="0" fontId="1" fillId="3" borderId="3" xfId="0" applyFont="1" applyFill="1" applyBorder="1" applyAlignment="1">
      <alignment horizontal="center" vertical="center"/>
    </xf>
    <xf numFmtId="0" fontId="1" fillId="4" borderId="1" xfId="0" applyFont="1" applyFill="1" applyBorder="1" applyAlignment="1">
      <alignment horizontal="center" vertical="center"/>
    </xf>
    <xf numFmtId="0" fontId="1" fillId="3" borderId="4" xfId="0" applyFont="1" applyFill="1" applyBorder="1" applyAlignment="1">
      <alignment horizontal="center" vertical="center"/>
    </xf>
    <xf numFmtId="164" fontId="2" fillId="2" borderId="6" xfId="0" applyNumberFormat="1" applyFont="1" applyFill="1" applyBorder="1" applyAlignment="1">
      <alignment horizontal="right" vertical="center"/>
    </xf>
    <xf numFmtId="164" fontId="2" fillId="3" borderId="10" xfId="0" applyNumberFormat="1" applyFont="1" applyFill="1" applyBorder="1" applyAlignment="1">
      <alignment horizontal="right" vertical="center"/>
    </xf>
    <xf numFmtId="164" fontId="2" fillId="3" borderId="6" xfId="0" applyNumberFormat="1" applyFont="1" applyFill="1" applyBorder="1" applyAlignment="1">
      <alignment horizontal="right" vertical="center"/>
    </xf>
    <xf numFmtId="164" fontId="1" fillId="3" borderId="11" xfId="0" applyNumberFormat="1" applyFont="1" applyFill="1" applyBorder="1" applyAlignment="1">
      <alignment horizontal="right" vertical="center"/>
    </xf>
    <xf numFmtId="49" fontId="1" fillId="0" borderId="0" xfId="0" applyNumberFormat="1" applyFont="1" applyAlignment="1">
      <alignment wrapText="1"/>
    </xf>
    <xf numFmtId="164" fontId="1" fillId="0" borderId="0" xfId="0" applyNumberFormat="1" applyFont="1" applyAlignment="1">
      <alignment horizontal="right" vertical="center"/>
    </xf>
    <xf numFmtId="49" fontId="1" fillId="0" borderId="0" xfId="0" applyNumberFormat="1" applyFont="1" applyAlignment="1">
      <alignment horizontal="center" vertical="top"/>
    </xf>
    <xf numFmtId="49" fontId="3" fillId="0" borderId="0" xfId="0" applyNumberFormat="1" applyFont="1" applyAlignment="1">
      <alignment horizontal="left" vertical="top"/>
    </xf>
    <xf numFmtId="0" fontId="1" fillId="0" borderId="1" xfId="0" applyFont="1" applyBorder="1" applyAlignment="1">
      <alignment horizontal="center" vertical="center"/>
    </xf>
    <xf numFmtId="2" fontId="1" fillId="0" borderId="1" xfId="0" applyNumberFormat="1" applyFont="1" applyBorder="1" applyAlignment="1">
      <alignment horizontal="center" vertical="center"/>
    </xf>
    <xf numFmtId="164" fontId="1" fillId="0" borderId="8" xfId="0" applyNumberFormat="1" applyFont="1" applyBorder="1" applyAlignment="1">
      <alignment horizontal="right" vertical="center"/>
    </xf>
    <xf numFmtId="0" fontId="2" fillId="3" borderId="14" xfId="0" applyFont="1" applyFill="1" applyBorder="1" applyAlignment="1">
      <alignment horizontal="right" vertical="center" wrapText="1"/>
    </xf>
    <xf numFmtId="0" fontId="1" fillId="3" borderId="13" xfId="0" applyFont="1" applyFill="1" applyBorder="1" applyAlignment="1">
      <alignment horizontal="right" vertical="center" wrapText="1"/>
    </xf>
    <xf numFmtId="0" fontId="2" fillId="3" borderId="17" xfId="0" applyFont="1" applyFill="1" applyBorder="1" applyAlignment="1">
      <alignment horizontal="right" vertical="center" wrapText="1"/>
    </xf>
    <xf numFmtId="164" fontId="1" fillId="0" borderId="19" xfId="0" applyNumberFormat="1" applyFont="1" applyBorder="1" applyAlignment="1">
      <alignment horizontal="right" vertical="center"/>
    </xf>
    <xf numFmtId="0" fontId="1" fillId="0" borderId="2" xfId="0" applyFont="1" applyFill="1" applyBorder="1" applyAlignment="1">
      <alignment horizontal="center" vertical="center"/>
    </xf>
    <xf numFmtId="2" fontId="1" fillId="0" borderId="2" xfId="0" applyNumberFormat="1" applyFont="1" applyFill="1" applyBorder="1" applyAlignment="1">
      <alignment horizontal="center" vertical="center"/>
    </xf>
    <xf numFmtId="164" fontId="1" fillId="0" borderId="19" xfId="0" applyNumberFormat="1" applyFont="1" applyFill="1" applyBorder="1" applyAlignment="1">
      <alignment horizontal="right" vertical="center"/>
    </xf>
    <xf numFmtId="49" fontId="1" fillId="4" borderId="7" xfId="0" applyNumberFormat="1" applyFont="1" applyFill="1" applyBorder="1" applyAlignment="1">
      <alignment wrapText="1"/>
    </xf>
    <xf numFmtId="0" fontId="2" fillId="3" borderId="13" xfId="0" applyFont="1" applyFill="1" applyBorder="1" applyAlignment="1">
      <alignment horizontal="left" vertical="center" wrapText="1"/>
    </xf>
    <xf numFmtId="164" fontId="1" fillId="3" borderId="8" xfId="0" applyNumberFormat="1" applyFont="1" applyFill="1" applyBorder="1" applyAlignment="1">
      <alignment horizontal="right" vertical="center"/>
    </xf>
    <xf numFmtId="0" fontId="2" fillId="3" borderId="15" xfId="0" applyFont="1" applyFill="1" applyBorder="1" applyAlignment="1">
      <alignment horizontal="right" vertical="center" wrapText="1"/>
    </xf>
    <xf numFmtId="49" fontId="2" fillId="3" borderId="5" xfId="0" applyNumberFormat="1" applyFont="1" applyFill="1" applyBorder="1" applyAlignment="1">
      <alignment horizontal="left" vertical="center" wrapText="1"/>
    </xf>
    <xf numFmtId="49" fontId="2" fillId="0" borderId="9" xfId="0" applyNumberFormat="1" applyFont="1" applyFill="1" applyBorder="1" applyAlignment="1">
      <alignment horizontal="left" vertical="center" wrapText="1"/>
    </xf>
    <xf numFmtId="49" fontId="2" fillId="4" borderId="7" xfId="0" applyNumberFormat="1" applyFont="1" applyFill="1" applyBorder="1" applyAlignment="1">
      <alignment wrapText="1"/>
    </xf>
    <xf numFmtId="49" fontId="2" fillId="0" borderId="18" xfId="0" applyNumberFormat="1" applyFont="1" applyBorder="1" applyAlignment="1">
      <alignment horizontal="left" vertical="center" wrapText="1"/>
    </xf>
    <xf numFmtId="0" fontId="1" fillId="4" borderId="13" xfId="0" applyFont="1" applyFill="1" applyBorder="1" applyAlignment="1">
      <alignment wrapText="1"/>
    </xf>
    <xf numFmtId="49" fontId="6" fillId="0" borderId="0" xfId="0" applyNumberFormat="1" applyFont="1" applyAlignment="1">
      <alignment horizontal="left" vertical="top"/>
    </xf>
    <xf numFmtId="0" fontId="1" fillId="0" borderId="20" xfId="0" applyFont="1" applyBorder="1" applyAlignment="1">
      <alignment wrapText="1"/>
    </xf>
    <xf numFmtId="0" fontId="1" fillId="0" borderId="20" xfId="0" applyFont="1" applyBorder="1" applyAlignment="1">
      <alignment horizontal="center" vertical="center"/>
    </xf>
    <xf numFmtId="2" fontId="1" fillId="0" borderId="20" xfId="0" applyNumberFormat="1" applyFont="1" applyBorder="1" applyAlignment="1">
      <alignment horizontal="center" vertical="center"/>
    </xf>
    <xf numFmtId="164" fontId="1" fillId="0" borderId="20" xfId="0" applyNumberFormat="1" applyFont="1" applyBorder="1" applyAlignment="1">
      <alignment horizontal="right" vertical="center"/>
    </xf>
    <xf numFmtId="2" fontId="1" fillId="0" borderId="1" xfId="0" applyNumberFormat="1" applyFont="1" applyFill="1" applyBorder="1" applyAlignment="1">
      <alignment horizontal="center" vertical="center"/>
    </xf>
    <xf numFmtId="164" fontId="1" fillId="0" borderId="8" xfId="0" applyNumberFormat="1" applyFont="1" applyFill="1" applyBorder="1" applyAlignment="1">
      <alignment horizontal="right" vertical="center"/>
    </xf>
    <xf numFmtId="49" fontId="7" fillId="0" borderId="0" xfId="0" applyNumberFormat="1" applyFont="1" applyAlignment="1">
      <alignment horizontal="left" vertical="top"/>
    </xf>
    <xf numFmtId="0" fontId="1" fillId="0" borderId="0" xfId="0" applyFont="1"/>
    <xf numFmtId="0" fontId="2" fillId="3" borderId="13" xfId="0" applyFont="1" applyFill="1" applyBorder="1" applyAlignment="1">
      <alignment horizontal="left" wrapText="1"/>
    </xf>
    <xf numFmtId="0" fontId="1" fillId="0" borderId="21" xfId="0" applyFont="1" applyBorder="1" applyAlignment="1">
      <alignment horizontal="center" vertical="center"/>
    </xf>
    <xf numFmtId="2" fontId="1" fillId="0" borderId="21" xfId="0" applyNumberFormat="1" applyFont="1" applyBorder="1" applyAlignment="1">
      <alignment horizontal="center" vertical="center"/>
    </xf>
    <xf numFmtId="164" fontId="1" fillId="0" borderId="22" xfId="0" applyNumberFormat="1" applyFont="1" applyBorder="1" applyAlignment="1">
      <alignment horizontal="right" vertical="center"/>
    </xf>
    <xf numFmtId="0" fontId="2" fillId="0" borderId="0" xfId="0" applyFont="1"/>
    <xf numFmtId="0" fontId="1" fillId="0" borderId="0" xfId="0" applyFont="1" applyAlignment="1">
      <alignment vertical="center"/>
    </xf>
    <xf numFmtId="0" fontId="1" fillId="4" borderId="0" xfId="0" applyFont="1" applyFill="1"/>
    <xf numFmtId="49" fontId="1" fillId="0" borderId="13" xfId="0" applyNumberFormat="1" applyFont="1" applyFill="1" applyBorder="1" applyAlignment="1">
      <alignment horizontal="left" vertical="center" wrapText="1"/>
    </xf>
    <xf numFmtId="49" fontId="1" fillId="4" borderId="13" xfId="0" applyNumberFormat="1" applyFont="1" applyFill="1" applyBorder="1" applyAlignment="1">
      <alignment wrapText="1"/>
    </xf>
    <xf numFmtId="164" fontId="2" fillId="2" borderId="23" xfId="0" applyNumberFormat="1" applyFont="1" applyFill="1" applyBorder="1" applyAlignment="1">
      <alignment horizontal="right" vertical="center"/>
    </xf>
    <xf numFmtId="164" fontId="1" fillId="2" borderId="6" xfId="0" applyNumberFormat="1" applyFont="1" applyFill="1" applyBorder="1" applyAlignment="1">
      <alignment horizontal="right" vertical="center"/>
    </xf>
    <xf numFmtId="49" fontId="2" fillId="4" borderId="13" xfId="0" applyNumberFormat="1" applyFont="1" applyFill="1" applyBorder="1" applyAlignment="1">
      <alignment wrapText="1"/>
    </xf>
    <xf numFmtId="0" fontId="1" fillId="0" borderId="1" xfId="0" applyFont="1" applyFill="1" applyBorder="1" applyAlignment="1">
      <alignment horizontal="center" vertical="center"/>
    </xf>
    <xf numFmtId="0" fontId="1" fillId="0" borderId="0" xfId="0" applyFont="1" applyFill="1"/>
    <xf numFmtId="49" fontId="2" fillId="0" borderId="0" xfId="0" applyNumberFormat="1" applyFont="1" applyFill="1" applyBorder="1" applyAlignment="1">
      <alignment horizontal="right" wrapText="1"/>
    </xf>
    <xf numFmtId="0" fontId="2" fillId="0" borderId="7" xfId="0" applyFont="1" applyFill="1" applyBorder="1" applyAlignment="1">
      <alignment horizontal="left" wrapText="1"/>
    </xf>
    <xf numFmtId="49" fontId="1" fillId="2" borderId="24" xfId="0" applyNumberFormat="1" applyFont="1" applyFill="1" applyBorder="1" applyAlignment="1">
      <alignment horizontal="right" wrapText="1"/>
    </xf>
    <xf numFmtId="49" fontId="2" fillId="2" borderId="25" xfId="0" applyNumberFormat="1" applyFont="1" applyFill="1" applyBorder="1" applyAlignment="1">
      <alignment horizontal="right" wrapText="1"/>
    </xf>
    <xf numFmtId="49" fontId="1" fillId="2" borderId="2" xfId="0" applyNumberFormat="1" applyFont="1" applyFill="1" applyBorder="1" applyAlignment="1">
      <alignment horizontal="right" wrapText="1"/>
    </xf>
    <xf numFmtId="49" fontId="2" fillId="2" borderId="4" xfId="0" applyNumberFormat="1" applyFont="1" applyFill="1" applyBorder="1" applyAlignment="1">
      <alignment horizontal="right" wrapText="1"/>
    </xf>
    <xf numFmtId="49" fontId="2" fillId="3" borderId="26" xfId="0" applyNumberFormat="1" applyFont="1" applyFill="1" applyBorder="1" applyAlignment="1">
      <alignment horizontal="left" vertical="center" wrapText="1"/>
    </xf>
    <xf numFmtId="0" fontId="2" fillId="2" borderId="3" xfId="0" applyFont="1" applyFill="1" applyBorder="1" applyAlignment="1">
      <alignment horizontal="center" wrapText="1"/>
    </xf>
    <xf numFmtId="49" fontId="2" fillId="3" borderId="3" xfId="0" applyNumberFormat="1" applyFont="1" applyFill="1" applyBorder="1" applyAlignment="1">
      <alignment horizontal="left" vertical="center" wrapText="1"/>
    </xf>
    <xf numFmtId="49" fontId="1" fillId="2" borderId="27" xfId="0" applyNumberFormat="1" applyFont="1" applyFill="1" applyBorder="1" applyAlignment="1">
      <alignment horizontal="right" wrapText="1"/>
    </xf>
    <xf numFmtId="49" fontId="2" fillId="2" borderId="17" xfId="0" applyNumberFormat="1" applyFont="1" applyFill="1" applyBorder="1" applyAlignment="1">
      <alignment horizontal="right" wrapText="1"/>
    </xf>
    <xf numFmtId="0" fontId="2" fillId="2" borderId="26" xfId="0" applyFont="1" applyFill="1" applyBorder="1" applyAlignment="1">
      <alignment horizontal="center" wrapText="1"/>
    </xf>
    <xf numFmtId="49" fontId="2" fillId="3" borderId="14" xfId="0" applyNumberFormat="1" applyFont="1" applyFill="1" applyBorder="1" applyAlignment="1">
      <alignment horizontal="left" vertical="center" wrapText="1"/>
    </xf>
    <xf numFmtId="0" fontId="2" fillId="2" borderId="29" xfId="0" applyFont="1" applyFill="1" applyBorder="1" applyAlignment="1">
      <alignment horizontal="center" wrapText="1"/>
    </xf>
    <xf numFmtId="49" fontId="2" fillId="3" borderId="29" xfId="0" applyNumberFormat="1" applyFont="1" applyFill="1" applyBorder="1" applyAlignment="1">
      <alignment horizontal="left" vertical="center" wrapText="1"/>
    </xf>
    <xf numFmtId="0" fontId="8" fillId="0" borderId="13" xfId="0" applyFont="1" applyBorder="1" applyAlignment="1">
      <alignment vertical="center" wrapText="1"/>
    </xf>
    <xf numFmtId="0" fontId="8" fillId="0" borderId="13" xfId="0" applyFont="1" applyBorder="1" applyAlignment="1">
      <alignment wrapText="1"/>
    </xf>
    <xf numFmtId="0" fontId="8" fillId="0" borderId="13" xfId="0" applyFont="1" applyBorder="1"/>
    <xf numFmtId="0" fontId="8" fillId="0" borderId="13" xfId="0" applyFont="1" applyBorder="1" applyAlignment="1">
      <alignment horizontal="justify" vertical="center" wrapText="1"/>
    </xf>
    <xf numFmtId="0" fontId="2" fillId="0" borderId="7" xfId="0" applyFont="1" applyBorder="1"/>
    <xf numFmtId="0" fontId="1" fillId="0" borderId="7" xfId="0" applyFont="1" applyBorder="1" applyAlignment="1">
      <alignment wrapText="1"/>
    </xf>
    <xf numFmtId="0" fontId="1" fillId="0" borderId="13" xfId="0" applyFont="1" applyBorder="1"/>
    <xf numFmtId="0" fontId="8" fillId="0" borderId="28" xfId="0" applyFont="1" applyBorder="1"/>
    <xf numFmtId="0" fontId="2" fillId="0" borderId="0" xfId="0" applyFont="1" applyFill="1" applyBorder="1"/>
    <xf numFmtId="164" fontId="1" fillId="2" borderId="19" xfId="0" applyNumberFormat="1" applyFont="1" applyFill="1" applyBorder="1" applyAlignment="1">
      <alignment horizontal="right" vertical="center"/>
    </xf>
    <xf numFmtId="0" fontId="9" fillId="0" borderId="0" xfId="0" applyFont="1" applyAlignment="1">
      <alignment horizontal="center" vertical="center"/>
    </xf>
    <xf numFmtId="1" fontId="1" fillId="0" borderId="0" xfId="0" applyNumberFormat="1" applyFont="1" applyAlignment="1">
      <alignment horizontal="center" vertical="center"/>
    </xf>
    <xf numFmtId="1" fontId="2" fillId="2" borderId="3" xfId="0" applyNumberFormat="1" applyFont="1" applyFill="1" applyBorder="1" applyAlignment="1">
      <alignment horizontal="center" vertical="center"/>
    </xf>
    <xf numFmtId="1" fontId="1" fillId="3" borderId="1" xfId="0" applyNumberFormat="1" applyFont="1" applyFill="1" applyBorder="1" applyAlignment="1">
      <alignment horizontal="center" vertical="center"/>
    </xf>
    <xf numFmtId="1" fontId="1" fillId="0" borderId="1" xfId="0" applyNumberFormat="1" applyFont="1" applyBorder="1" applyAlignment="1">
      <alignment horizontal="center" vertical="center"/>
    </xf>
    <xf numFmtId="1" fontId="1" fillId="0" borderId="21" xfId="0" applyNumberFormat="1" applyFont="1" applyBorder="1" applyAlignment="1">
      <alignment horizontal="center" vertical="center"/>
    </xf>
    <xf numFmtId="1" fontId="1" fillId="3" borderId="16" xfId="0" applyNumberFormat="1" applyFont="1" applyFill="1" applyBorder="1" applyAlignment="1">
      <alignment horizontal="center" vertical="center"/>
    </xf>
    <xf numFmtId="1" fontId="1" fillId="2" borderId="2" xfId="0" applyNumberFormat="1" applyFont="1" applyFill="1" applyBorder="1" applyAlignment="1">
      <alignment horizontal="center" vertical="center"/>
    </xf>
    <xf numFmtId="1" fontId="1" fillId="2" borderId="4" xfId="0" applyNumberFormat="1" applyFont="1" applyFill="1" applyBorder="1" applyAlignment="1">
      <alignment horizontal="center" vertical="center"/>
    </xf>
    <xf numFmtId="1" fontId="1" fillId="0" borderId="20" xfId="0" applyNumberFormat="1" applyFont="1" applyBorder="1" applyAlignment="1">
      <alignment horizontal="center" vertical="center"/>
    </xf>
    <xf numFmtId="1" fontId="1" fillId="3" borderId="3" xfId="0" applyNumberFormat="1" applyFont="1" applyFill="1" applyBorder="1" applyAlignment="1">
      <alignment horizontal="center" vertical="center"/>
    </xf>
    <xf numFmtId="1" fontId="1" fillId="0" borderId="1" xfId="0" applyNumberFormat="1" applyFont="1" applyBorder="1" applyAlignment="1">
      <alignment horizontal="center"/>
    </xf>
    <xf numFmtId="1" fontId="1" fillId="0" borderId="2" xfId="0" applyNumberFormat="1" applyFont="1" applyBorder="1" applyAlignment="1">
      <alignment horizontal="center"/>
    </xf>
    <xf numFmtId="1" fontId="1" fillId="0" borderId="1" xfId="0" applyNumberFormat="1" applyFont="1" applyFill="1" applyBorder="1" applyAlignment="1">
      <alignment horizontal="center" vertical="center"/>
    </xf>
    <xf numFmtId="1" fontId="2" fillId="3" borderId="3" xfId="0" applyNumberFormat="1" applyFont="1" applyFill="1" applyBorder="1" applyAlignment="1">
      <alignment horizontal="center" vertical="center"/>
    </xf>
    <xf numFmtId="1" fontId="1" fillId="2" borderId="2" xfId="0" applyNumberFormat="1" applyFont="1" applyFill="1" applyBorder="1" applyAlignment="1">
      <alignment horizontal="right" wrapText="1"/>
    </xf>
    <xf numFmtId="1" fontId="2" fillId="2" borderId="4" xfId="0" applyNumberFormat="1" applyFont="1" applyFill="1" applyBorder="1" applyAlignment="1">
      <alignment horizontal="right" wrapText="1"/>
    </xf>
    <xf numFmtId="1" fontId="2" fillId="0" borderId="0" xfId="0" applyNumberFormat="1" applyFont="1" applyFill="1" applyBorder="1" applyAlignment="1">
      <alignment horizontal="right" wrapText="1"/>
    </xf>
    <xf numFmtId="1" fontId="2" fillId="2" borderId="3" xfId="0" applyNumberFormat="1" applyFont="1" applyFill="1" applyBorder="1" applyAlignment="1">
      <alignment horizontal="center" wrapText="1"/>
    </xf>
    <xf numFmtId="1" fontId="2" fillId="3" borderId="3" xfId="0" applyNumberFormat="1" applyFont="1" applyFill="1" applyBorder="1" applyAlignment="1">
      <alignment horizontal="left" vertical="center" wrapText="1"/>
    </xf>
    <xf numFmtId="1" fontId="1" fillId="0" borderId="2" xfId="0" applyNumberFormat="1" applyFont="1" applyFill="1" applyBorder="1" applyAlignment="1">
      <alignment horizontal="center" vertical="center"/>
    </xf>
    <xf numFmtId="1" fontId="1" fillId="0" borderId="0" xfId="0" applyNumberFormat="1" applyFont="1"/>
    <xf numFmtId="1" fontId="1" fillId="3"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1" fontId="1" fillId="2" borderId="1" xfId="0" applyNumberFormat="1" applyFont="1" applyFill="1" applyBorder="1" applyAlignment="1">
      <alignment horizontal="center" vertical="center"/>
    </xf>
    <xf numFmtId="2" fontId="1" fillId="2" borderId="1" xfId="0" applyNumberFormat="1" applyFont="1" applyFill="1" applyBorder="1" applyAlignment="1">
      <alignment horizontal="center" vertical="center"/>
    </xf>
    <xf numFmtId="164" fontId="2" fillId="0" borderId="0" xfId="0" applyNumberFormat="1" applyFont="1" applyFill="1" applyBorder="1" applyAlignment="1">
      <alignment horizontal="right" vertical="center"/>
    </xf>
    <xf numFmtId="0" fontId="2" fillId="3" borderId="13" xfId="0" applyFont="1" applyFill="1" applyBorder="1" applyAlignment="1">
      <alignment horizontal="right" wrapText="1"/>
    </xf>
    <xf numFmtId="49" fontId="2" fillId="0" borderId="24" xfId="0" applyNumberFormat="1" applyFont="1" applyBorder="1" applyAlignment="1">
      <alignment horizontal="left" vertical="center" wrapText="1"/>
    </xf>
    <xf numFmtId="0" fontId="1" fillId="0" borderId="24" xfId="0" applyFont="1" applyBorder="1" applyAlignment="1">
      <alignment horizontal="center" vertical="center"/>
    </xf>
    <xf numFmtId="1" fontId="1" fillId="0" borderId="24" xfId="0" applyNumberFormat="1" applyFont="1" applyBorder="1" applyAlignment="1">
      <alignment horizontal="center" vertical="center"/>
    </xf>
    <xf numFmtId="2" fontId="1" fillId="0" borderId="24" xfId="0" applyNumberFormat="1" applyFont="1" applyBorder="1" applyAlignment="1">
      <alignment horizontal="center" vertical="center"/>
    </xf>
    <xf numFmtId="164" fontId="1" fillId="0" borderId="24" xfId="0" applyNumberFormat="1" applyFont="1" applyBorder="1" applyAlignment="1">
      <alignment horizontal="right" vertical="center"/>
    </xf>
    <xf numFmtId="49" fontId="1" fillId="2" borderId="9" xfId="0" applyNumberFormat="1" applyFont="1" applyFill="1" applyBorder="1" applyAlignment="1">
      <alignment horizontal="left" wrapText="1"/>
    </xf>
  </cellXfs>
  <cellStyles count="2">
    <cellStyle name="Euro"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123824</xdr:colOff>
      <xdr:row>0</xdr:row>
      <xdr:rowOff>47624</xdr:rowOff>
    </xdr:from>
    <xdr:to>
      <xdr:col>0</xdr:col>
      <xdr:colOff>1247775</xdr:colOff>
      <xdr:row>7</xdr:row>
      <xdr:rowOff>114671</xdr:rowOff>
    </xdr:to>
    <xdr:pic>
      <xdr:nvPicPr>
        <xdr:cNvPr id="5" name="Image 4" descr="Capture">
          <a:extLst>
            <a:ext uri="{FF2B5EF4-FFF2-40B4-BE49-F238E27FC236}">
              <a16:creationId xmlns:a16="http://schemas.microsoft.com/office/drawing/2014/main" id="{1C25986E-52C3-4AC7-A7A0-2EC2A2960A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4" y="47624"/>
          <a:ext cx="1123951" cy="13338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H196"/>
  <sheetViews>
    <sheetView tabSelected="1" topLeftCell="A173" zoomScaleNormal="100" zoomScaleSheetLayoutView="100" workbookViewId="0">
      <selection activeCell="E193" sqref="E193"/>
    </sheetView>
  </sheetViews>
  <sheetFormatPr baseColWidth="10" defaultRowHeight="14.25" x14ac:dyDescent="0.2"/>
  <cols>
    <col min="1" max="1" width="89.5703125" style="33" customWidth="1"/>
    <col min="2" max="2" width="7.28515625" style="9" bestFit="1" customWidth="1"/>
    <col min="3" max="3" width="9.7109375" style="105" customWidth="1"/>
    <col min="4" max="4" width="11.42578125" style="16"/>
    <col min="5" max="5" width="17.42578125" style="34" bestFit="1" customWidth="1"/>
    <col min="6" max="16384" width="11.42578125" style="64"/>
  </cols>
  <sheetData>
    <row r="3" spans="1:5" x14ac:dyDescent="0.2">
      <c r="B3" s="104" t="s">
        <v>116</v>
      </c>
      <c r="C3" s="104"/>
      <c r="D3" s="104"/>
      <c r="E3" s="104"/>
    </row>
    <row r="4" spans="1:5" x14ac:dyDescent="0.2">
      <c r="B4" s="104"/>
      <c r="C4" s="104"/>
      <c r="D4" s="104"/>
      <c r="E4" s="104"/>
    </row>
    <row r="9" spans="1:5" x14ac:dyDescent="0.2">
      <c r="A9" s="1" t="s">
        <v>114</v>
      </c>
    </row>
    <row r="10" spans="1:5" x14ac:dyDescent="0.2">
      <c r="A10" s="1" t="s">
        <v>28</v>
      </c>
    </row>
    <row r="11" spans="1:5" x14ac:dyDescent="0.2">
      <c r="A11" s="35"/>
    </row>
    <row r="12" spans="1:5" ht="15" x14ac:dyDescent="0.2">
      <c r="A12" s="63" t="s">
        <v>120</v>
      </c>
    </row>
    <row r="13" spans="1:5" ht="18" x14ac:dyDescent="0.2">
      <c r="A13" s="56" t="s">
        <v>30</v>
      </c>
    </row>
    <row r="14" spans="1:5" ht="18" x14ac:dyDescent="0.2">
      <c r="A14" s="56" t="s">
        <v>115</v>
      </c>
    </row>
    <row r="15" spans="1:5" ht="18" x14ac:dyDescent="0.2">
      <c r="A15" s="56" t="s">
        <v>45</v>
      </c>
    </row>
    <row r="16" spans="1:5" ht="18" x14ac:dyDescent="0.2">
      <c r="A16" s="56"/>
    </row>
    <row r="17" spans="1:5" ht="15" x14ac:dyDescent="0.2">
      <c r="A17" s="2" t="s">
        <v>11</v>
      </c>
    </row>
    <row r="18" spans="1:5" x14ac:dyDescent="0.2">
      <c r="A18" s="36" t="s">
        <v>96</v>
      </c>
    </row>
    <row r="19" spans="1:5" ht="15" thickBot="1" x14ac:dyDescent="0.25">
      <c r="A19" s="36"/>
    </row>
    <row r="20" spans="1:5" s="69" customFormat="1" ht="15" x14ac:dyDescent="0.25">
      <c r="A20" s="7" t="s">
        <v>3</v>
      </c>
      <c r="B20" s="10" t="s">
        <v>0</v>
      </c>
      <c r="C20" s="106" t="s">
        <v>21</v>
      </c>
      <c r="D20" s="17" t="s">
        <v>4</v>
      </c>
      <c r="E20" s="29" t="s">
        <v>5</v>
      </c>
    </row>
    <row r="21" spans="1:5" ht="15" x14ac:dyDescent="0.2">
      <c r="A21" s="48" t="s">
        <v>7</v>
      </c>
      <c r="B21" s="11"/>
      <c r="C21" s="107"/>
      <c r="D21" s="18"/>
      <c r="E21" s="49"/>
    </row>
    <row r="22" spans="1:5" x14ac:dyDescent="0.2">
      <c r="A22" s="5" t="s">
        <v>117</v>
      </c>
      <c r="B22" s="37"/>
      <c r="C22" s="108"/>
      <c r="D22" s="38"/>
      <c r="E22" s="39" t="s">
        <v>119</v>
      </c>
    </row>
    <row r="23" spans="1:5" x14ac:dyDescent="0.2">
      <c r="A23" s="5" t="s">
        <v>118</v>
      </c>
      <c r="B23" s="37" t="s">
        <v>10</v>
      </c>
      <c r="C23" s="108">
        <v>1</v>
      </c>
      <c r="D23" s="67"/>
      <c r="E23" s="39">
        <f t="shared" ref="E23:E29" si="0">C23*D23</f>
        <v>0</v>
      </c>
    </row>
    <row r="24" spans="1:5" x14ac:dyDescent="0.2">
      <c r="A24" s="6" t="s">
        <v>34</v>
      </c>
      <c r="B24" s="37" t="s">
        <v>10</v>
      </c>
      <c r="C24" s="108">
        <v>1</v>
      </c>
      <c r="D24" s="38"/>
      <c r="E24" s="39">
        <f t="shared" si="0"/>
        <v>0</v>
      </c>
    </row>
    <row r="25" spans="1:5" ht="15" x14ac:dyDescent="0.25">
      <c r="A25" s="65" t="s">
        <v>40</v>
      </c>
      <c r="B25" s="11"/>
      <c r="C25" s="107"/>
      <c r="D25" s="18"/>
      <c r="E25" s="49">
        <f>SUM(E23:E24)</f>
        <v>0</v>
      </c>
    </row>
    <row r="26" spans="1:5" ht="15" x14ac:dyDescent="0.25">
      <c r="A26" s="65" t="s">
        <v>31</v>
      </c>
      <c r="B26" s="11"/>
      <c r="C26" s="107"/>
      <c r="D26" s="18"/>
      <c r="E26" s="49"/>
    </row>
    <row r="27" spans="1:5" ht="42.75" x14ac:dyDescent="0.2">
      <c r="A27" s="6" t="s">
        <v>35</v>
      </c>
      <c r="B27" s="37" t="s">
        <v>6</v>
      </c>
      <c r="C27" s="108">
        <v>616.5</v>
      </c>
      <c r="D27" s="38"/>
      <c r="E27" s="39">
        <f t="shared" si="0"/>
        <v>0</v>
      </c>
    </row>
    <row r="28" spans="1:5" ht="42.75" x14ac:dyDescent="0.2">
      <c r="A28" s="5" t="s">
        <v>97</v>
      </c>
      <c r="B28" s="37" t="s">
        <v>6</v>
      </c>
      <c r="C28" s="108">
        <v>1350</v>
      </c>
      <c r="D28" s="38"/>
      <c r="E28" s="39">
        <f t="shared" si="0"/>
        <v>0</v>
      </c>
    </row>
    <row r="29" spans="1:5" x14ac:dyDescent="0.2">
      <c r="A29" s="100" t="s">
        <v>36</v>
      </c>
      <c r="B29" s="37" t="s">
        <v>10</v>
      </c>
      <c r="C29" s="108">
        <v>2</v>
      </c>
      <c r="D29" s="38"/>
      <c r="E29" s="39">
        <f t="shared" si="0"/>
        <v>0</v>
      </c>
    </row>
    <row r="30" spans="1:5" ht="15" x14ac:dyDescent="0.25">
      <c r="A30" s="65" t="s">
        <v>40</v>
      </c>
      <c r="B30" s="11"/>
      <c r="C30" s="107"/>
      <c r="D30" s="18"/>
      <c r="E30" s="49">
        <f>SUM(E27:E29)</f>
        <v>0</v>
      </c>
    </row>
    <row r="31" spans="1:5" ht="15" x14ac:dyDescent="0.25">
      <c r="A31" s="65" t="s">
        <v>32</v>
      </c>
      <c r="B31" s="11"/>
      <c r="C31" s="107"/>
      <c r="D31" s="18"/>
      <c r="E31" s="49"/>
    </row>
    <row r="32" spans="1:5" x14ac:dyDescent="0.2">
      <c r="A32" s="101" t="s">
        <v>33</v>
      </c>
      <c r="B32" s="66"/>
      <c r="C32" s="109"/>
      <c r="D32" s="67"/>
      <c r="E32" s="68"/>
    </row>
    <row r="33" spans="1:8" s="70" customFormat="1" ht="15.75" thickBot="1" x14ac:dyDescent="0.3">
      <c r="A33" s="50" t="s">
        <v>27</v>
      </c>
      <c r="B33" s="24"/>
      <c r="C33" s="110"/>
      <c r="D33" s="19"/>
      <c r="E33" s="30">
        <f>+E32+E30+E25</f>
        <v>0</v>
      </c>
    </row>
    <row r="34" spans="1:8" x14ac:dyDescent="0.2">
      <c r="A34" s="8" t="s">
        <v>1</v>
      </c>
      <c r="B34" s="13"/>
      <c r="C34" s="111"/>
      <c r="D34" s="21"/>
      <c r="E34" s="75">
        <f>E33*0.1</f>
        <v>0</v>
      </c>
      <c r="H34" s="64" t="s">
        <v>8</v>
      </c>
    </row>
    <row r="35" spans="1:8" ht="15.75" thickBot="1" x14ac:dyDescent="0.3">
      <c r="A35" s="3" t="s">
        <v>2</v>
      </c>
      <c r="B35" s="25"/>
      <c r="C35" s="112"/>
      <c r="D35" s="22"/>
      <c r="E35" s="74">
        <f>E33+E34</f>
        <v>0</v>
      </c>
      <c r="H35" s="64" t="s">
        <v>9</v>
      </c>
    </row>
    <row r="36" spans="1:8" ht="15" thickBot="1" x14ac:dyDescent="0.25">
      <c r="A36" s="57"/>
      <c r="B36" s="58"/>
      <c r="C36" s="113"/>
      <c r="D36" s="59"/>
      <c r="E36" s="60"/>
    </row>
    <row r="37" spans="1:8" ht="15.75" thickBot="1" x14ac:dyDescent="0.3">
      <c r="A37" s="7" t="s">
        <v>3</v>
      </c>
      <c r="B37" s="10" t="s">
        <v>0</v>
      </c>
      <c r="C37" s="106" t="s">
        <v>21</v>
      </c>
      <c r="D37" s="17" t="s">
        <v>4</v>
      </c>
      <c r="E37" s="29" t="s">
        <v>5</v>
      </c>
    </row>
    <row r="38" spans="1:8" s="69" customFormat="1" ht="15" x14ac:dyDescent="0.25">
      <c r="A38" s="51" t="s">
        <v>79</v>
      </c>
      <c r="B38" s="12"/>
      <c r="C38" s="114"/>
      <c r="D38" s="20"/>
      <c r="E38" s="31"/>
    </row>
    <row r="39" spans="1:8" s="69" customFormat="1" ht="15" x14ac:dyDescent="0.25">
      <c r="A39" s="52" t="s">
        <v>80</v>
      </c>
      <c r="B39" s="44"/>
      <c r="C39" s="115"/>
      <c r="D39" s="45"/>
      <c r="E39" s="46"/>
    </row>
    <row r="40" spans="1:8" s="69" customFormat="1" ht="15" x14ac:dyDescent="0.25">
      <c r="A40" s="96" t="s">
        <v>70</v>
      </c>
      <c r="B40" s="44" t="s">
        <v>67</v>
      </c>
      <c r="C40" s="116">
        <v>13</v>
      </c>
      <c r="D40" s="45"/>
      <c r="E40" s="39">
        <f t="shared" ref="E40:E48" si="1">C40*D40</f>
        <v>0</v>
      </c>
    </row>
    <row r="41" spans="1:8" s="69" customFormat="1" ht="28.5" x14ac:dyDescent="0.25">
      <c r="A41" s="72" t="s">
        <v>13</v>
      </c>
      <c r="B41" s="44" t="s">
        <v>6</v>
      </c>
      <c r="C41" s="116">
        <v>26.6</v>
      </c>
      <c r="D41" s="45"/>
      <c r="E41" s="39">
        <f t="shared" si="1"/>
        <v>0</v>
      </c>
    </row>
    <row r="42" spans="1:8" s="69" customFormat="1" ht="28.5" x14ac:dyDescent="0.25">
      <c r="A42" s="72" t="s">
        <v>14</v>
      </c>
      <c r="B42" s="44" t="s">
        <v>0</v>
      </c>
      <c r="C42" s="116">
        <v>9</v>
      </c>
      <c r="D42" s="45"/>
      <c r="E42" s="39">
        <f t="shared" si="1"/>
        <v>0</v>
      </c>
    </row>
    <row r="43" spans="1:8" s="69" customFormat="1" ht="15" x14ac:dyDescent="0.25">
      <c r="A43" s="72" t="s">
        <v>71</v>
      </c>
      <c r="B43" s="44" t="s">
        <v>67</v>
      </c>
      <c r="C43" s="116">
        <v>27.4</v>
      </c>
      <c r="D43" s="45"/>
      <c r="E43" s="39">
        <f t="shared" si="1"/>
        <v>0</v>
      </c>
    </row>
    <row r="44" spans="1:8" s="69" customFormat="1" ht="15" x14ac:dyDescent="0.25">
      <c r="A44" s="72" t="s">
        <v>98</v>
      </c>
      <c r="B44" s="44" t="s">
        <v>67</v>
      </c>
      <c r="C44" s="116">
        <v>27.4</v>
      </c>
      <c r="D44" s="45"/>
      <c r="E44" s="39">
        <f t="shared" si="1"/>
        <v>0</v>
      </c>
    </row>
    <row r="45" spans="1:8" s="69" customFormat="1" ht="28.5" x14ac:dyDescent="0.25">
      <c r="A45" s="72" t="s">
        <v>72</v>
      </c>
      <c r="B45" s="44" t="s">
        <v>6</v>
      </c>
      <c r="C45" s="116">
        <v>146.55000000000001</v>
      </c>
      <c r="D45" s="45"/>
      <c r="E45" s="39">
        <f t="shared" si="1"/>
        <v>0</v>
      </c>
    </row>
    <row r="46" spans="1:8" s="69" customFormat="1" ht="15" x14ac:dyDescent="0.25">
      <c r="A46" s="72" t="s">
        <v>73</v>
      </c>
      <c r="B46" s="44" t="s">
        <v>0</v>
      </c>
      <c r="C46" s="116">
        <v>2</v>
      </c>
      <c r="D46" s="45"/>
      <c r="E46" s="39">
        <f t="shared" si="1"/>
        <v>0</v>
      </c>
    </row>
    <row r="47" spans="1:8" s="69" customFormat="1" ht="15" x14ac:dyDescent="0.25">
      <c r="A47" s="72" t="s">
        <v>15</v>
      </c>
      <c r="B47" s="44" t="s">
        <v>68</v>
      </c>
      <c r="C47" s="116">
        <v>1</v>
      </c>
      <c r="D47" s="45"/>
      <c r="E47" s="39">
        <f t="shared" si="1"/>
        <v>0</v>
      </c>
    </row>
    <row r="48" spans="1:8" s="69" customFormat="1" ht="15" x14ac:dyDescent="0.25">
      <c r="A48" s="72" t="s">
        <v>16</v>
      </c>
      <c r="B48" s="44" t="s">
        <v>68</v>
      </c>
      <c r="C48" s="116">
        <v>208.3</v>
      </c>
      <c r="D48" s="45"/>
      <c r="E48" s="39">
        <f t="shared" si="1"/>
        <v>0</v>
      </c>
    </row>
    <row r="49" spans="1:5" ht="15" x14ac:dyDescent="0.25">
      <c r="A49" s="65" t="s">
        <v>40</v>
      </c>
      <c r="B49" s="11"/>
      <c r="C49" s="107"/>
      <c r="D49" s="18"/>
      <c r="E49" s="49">
        <f>SUM(E40:E48)</f>
        <v>0</v>
      </c>
    </row>
    <row r="50" spans="1:5" ht="15" x14ac:dyDescent="0.25">
      <c r="A50" s="4" t="s">
        <v>75</v>
      </c>
      <c r="B50" s="37"/>
      <c r="C50" s="108"/>
      <c r="D50" s="38"/>
      <c r="E50" s="39"/>
    </row>
    <row r="51" spans="1:5" ht="28.5" x14ac:dyDescent="0.2">
      <c r="A51" s="95" t="s">
        <v>74</v>
      </c>
      <c r="B51" s="37" t="s">
        <v>67</v>
      </c>
      <c r="C51" s="108">
        <v>13</v>
      </c>
      <c r="D51" s="38"/>
      <c r="E51" s="39">
        <f t="shared" ref="E51:E59" si="2">C51*D51</f>
        <v>0</v>
      </c>
    </row>
    <row r="52" spans="1:5" ht="42.75" x14ac:dyDescent="0.2">
      <c r="A52" s="5" t="s">
        <v>56</v>
      </c>
      <c r="B52" s="37" t="s">
        <v>67</v>
      </c>
      <c r="C52" s="108">
        <v>13</v>
      </c>
      <c r="D52" s="38"/>
      <c r="E52" s="39">
        <f t="shared" si="2"/>
        <v>0</v>
      </c>
    </row>
    <row r="53" spans="1:5" ht="28.5" x14ac:dyDescent="0.2">
      <c r="A53" s="5" t="s">
        <v>99</v>
      </c>
      <c r="B53" s="37" t="s">
        <v>6</v>
      </c>
      <c r="C53" s="108">
        <v>26.6</v>
      </c>
      <c r="D53" s="38"/>
      <c r="E53" s="39">
        <f t="shared" si="2"/>
        <v>0</v>
      </c>
    </row>
    <row r="54" spans="1:5" x14ac:dyDescent="0.2">
      <c r="A54" s="5" t="s">
        <v>17</v>
      </c>
      <c r="B54" s="37" t="s">
        <v>67</v>
      </c>
      <c r="C54" s="108">
        <v>36</v>
      </c>
      <c r="D54" s="38"/>
      <c r="E54" s="39">
        <f t="shared" si="2"/>
        <v>0</v>
      </c>
    </row>
    <row r="55" spans="1:5" ht="57" x14ac:dyDescent="0.2">
      <c r="A55" s="5" t="s">
        <v>106</v>
      </c>
      <c r="B55" s="37" t="s">
        <v>0</v>
      </c>
      <c r="C55" s="108">
        <v>9</v>
      </c>
      <c r="D55" s="38"/>
      <c r="E55" s="39">
        <f t="shared" si="2"/>
        <v>0</v>
      </c>
    </row>
    <row r="56" spans="1:5" ht="28.5" x14ac:dyDescent="0.2">
      <c r="A56" s="5" t="s">
        <v>19</v>
      </c>
      <c r="B56" s="37" t="s">
        <v>67</v>
      </c>
      <c r="C56" s="108">
        <v>13</v>
      </c>
      <c r="D56" s="38"/>
      <c r="E56" s="39">
        <f t="shared" si="2"/>
        <v>0</v>
      </c>
    </row>
    <row r="57" spans="1:5" ht="28.5" x14ac:dyDescent="0.2">
      <c r="A57" s="5" t="s">
        <v>57</v>
      </c>
      <c r="B57" s="37" t="s">
        <v>67</v>
      </c>
      <c r="C57" s="108">
        <v>27.4</v>
      </c>
      <c r="D57" s="38"/>
      <c r="E57" s="39">
        <f t="shared" si="2"/>
        <v>0</v>
      </c>
    </row>
    <row r="58" spans="1:5" x14ac:dyDescent="0.2">
      <c r="A58" s="5" t="s">
        <v>59</v>
      </c>
      <c r="B58" s="37" t="s">
        <v>67</v>
      </c>
      <c r="C58" s="108">
        <v>15.6</v>
      </c>
      <c r="D58" s="38"/>
      <c r="E58" s="39">
        <f t="shared" si="2"/>
        <v>0</v>
      </c>
    </row>
    <row r="59" spans="1:5" x14ac:dyDescent="0.2">
      <c r="A59" s="5" t="s">
        <v>58</v>
      </c>
      <c r="B59" s="37" t="s">
        <v>0</v>
      </c>
      <c r="C59" s="108">
        <v>2</v>
      </c>
      <c r="D59" s="38"/>
      <c r="E59" s="39">
        <f t="shared" si="2"/>
        <v>0</v>
      </c>
    </row>
    <row r="60" spans="1:5" ht="15" x14ac:dyDescent="0.25">
      <c r="A60" s="65" t="s">
        <v>40</v>
      </c>
      <c r="B60" s="11"/>
      <c r="C60" s="107"/>
      <c r="D60" s="18"/>
      <c r="E60" s="49">
        <f>SUM(E51:E59)</f>
        <v>0</v>
      </c>
    </row>
    <row r="61" spans="1:5" ht="15" x14ac:dyDescent="0.25">
      <c r="A61" s="4" t="s">
        <v>76</v>
      </c>
      <c r="B61" s="37"/>
      <c r="C61" s="108"/>
      <c r="D61" s="38"/>
      <c r="E61" s="39"/>
    </row>
    <row r="62" spans="1:5" ht="28.5" x14ac:dyDescent="0.2">
      <c r="A62" s="95" t="s">
        <v>37</v>
      </c>
      <c r="B62" s="37" t="s">
        <v>67</v>
      </c>
      <c r="C62" s="108">
        <v>27.4</v>
      </c>
      <c r="D62" s="38"/>
      <c r="E62" s="39">
        <f t="shared" ref="E62:E73" si="3">C62*D62</f>
        <v>0</v>
      </c>
    </row>
    <row r="63" spans="1:5" ht="28.5" x14ac:dyDescent="0.2">
      <c r="A63" s="73" t="s">
        <v>100</v>
      </c>
      <c r="B63" s="37" t="s">
        <v>0</v>
      </c>
      <c r="C63" s="108">
        <v>3</v>
      </c>
      <c r="D63" s="38"/>
      <c r="E63" s="39">
        <f t="shared" si="3"/>
        <v>0</v>
      </c>
    </row>
    <row r="64" spans="1:5" x14ac:dyDescent="0.2">
      <c r="A64" s="96" t="s">
        <v>38</v>
      </c>
      <c r="B64" s="37" t="s">
        <v>0</v>
      </c>
      <c r="C64" s="108">
        <v>3</v>
      </c>
      <c r="D64" s="38"/>
      <c r="E64" s="39">
        <f t="shared" si="3"/>
        <v>0</v>
      </c>
    </row>
    <row r="65" spans="1:5" ht="42.75" x14ac:dyDescent="0.2">
      <c r="A65" s="5" t="s">
        <v>56</v>
      </c>
      <c r="B65" s="37" t="s">
        <v>67</v>
      </c>
      <c r="C65" s="108">
        <v>27.4</v>
      </c>
      <c r="D65" s="38"/>
      <c r="E65" s="39">
        <f t="shared" si="3"/>
        <v>0</v>
      </c>
    </row>
    <row r="66" spans="1:5" ht="28.5" x14ac:dyDescent="0.2">
      <c r="A66" s="5" t="s">
        <v>77</v>
      </c>
      <c r="B66" s="37" t="s">
        <v>67</v>
      </c>
      <c r="C66" s="108">
        <v>27.4</v>
      </c>
      <c r="D66" s="38"/>
      <c r="E66" s="39">
        <f t="shared" si="3"/>
        <v>0</v>
      </c>
    </row>
    <row r="67" spans="1:5" ht="28.5" x14ac:dyDescent="0.2">
      <c r="A67" s="55" t="s">
        <v>23</v>
      </c>
      <c r="B67" s="37" t="s">
        <v>6</v>
      </c>
      <c r="C67" s="108">
        <v>58.85</v>
      </c>
      <c r="D67" s="38"/>
      <c r="E67" s="39">
        <f t="shared" si="3"/>
        <v>0</v>
      </c>
    </row>
    <row r="68" spans="1:5" ht="28.5" x14ac:dyDescent="0.2">
      <c r="A68" s="55" t="s">
        <v>39</v>
      </c>
      <c r="B68" s="37" t="s">
        <v>0</v>
      </c>
      <c r="C68" s="108">
        <v>5</v>
      </c>
      <c r="D68" s="38"/>
      <c r="E68" s="39">
        <f t="shared" si="3"/>
        <v>0</v>
      </c>
    </row>
    <row r="69" spans="1:5" ht="57" x14ac:dyDescent="0.2">
      <c r="A69" s="5" t="s">
        <v>107</v>
      </c>
      <c r="B69" s="37" t="s">
        <v>0</v>
      </c>
      <c r="C69" s="108">
        <v>7</v>
      </c>
      <c r="D69" s="38"/>
      <c r="E69" s="39">
        <f t="shared" si="3"/>
        <v>0</v>
      </c>
    </row>
    <row r="70" spans="1:5" ht="28.5" x14ac:dyDescent="0.2">
      <c r="A70" s="5" t="s">
        <v>57</v>
      </c>
      <c r="B70" s="37" t="s">
        <v>67</v>
      </c>
      <c r="C70" s="108">
        <v>27.4</v>
      </c>
      <c r="D70" s="38"/>
      <c r="E70" s="39">
        <f t="shared" si="3"/>
        <v>0</v>
      </c>
    </row>
    <row r="71" spans="1:5" x14ac:dyDescent="0.2">
      <c r="A71" s="5" t="s">
        <v>59</v>
      </c>
      <c r="B71" s="37" t="s">
        <v>67</v>
      </c>
      <c r="C71" s="108">
        <v>31.3</v>
      </c>
      <c r="D71" s="38"/>
      <c r="E71" s="39">
        <f t="shared" si="3"/>
        <v>0</v>
      </c>
    </row>
    <row r="72" spans="1:5" ht="28.5" x14ac:dyDescent="0.2">
      <c r="A72" s="55" t="s">
        <v>24</v>
      </c>
      <c r="B72" s="37" t="s">
        <v>0</v>
      </c>
      <c r="C72" s="108">
        <v>3</v>
      </c>
      <c r="D72" s="38"/>
      <c r="E72" s="39">
        <f t="shared" si="3"/>
        <v>0</v>
      </c>
    </row>
    <row r="73" spans="1:5" ht="28.5" x14ac:dyDescent="0.2">
      <c r="A73" s="5" t="s">
        <v>78</v>
      </c>
      <c r="B73" s="37" t="s">
        <v>67</v>
      </c>
      <c r="C73" s="108">
        <v>3</v>
      </c>
      <c r="D73" s="38"/>
      <c r="E73" s="39">
        <f t="shared" si="3"/>
        <v>0</v>
      </c>
    </row>
    <row r="74" spans="1:5" ht="15" x14ac:dyDescent="0.25">
      <c r="A74" s="65" t="s">
        <v>40</v>
      </c>
      <c r="B74" s="11"/>
      <c r="C74" s="107"/>
      <c r="D74" s="18"/>
      <c r="E74" s="49">
        <f>SUM(E62:E73)</f>
        <v>0</v>
      </c>
    </row>
    <row r="75" spans="1:5" ht="15" x14ac:dyDescent="0.25">
      <c r="A75" s="53" t="s">
        <v>22</v>
      </c>
      <c r="B75" s="37"/>
      <c r="C75" s="108"/>
      <c r="D75" s="38"/>
      <c r="E75" s="39"/>
    </row>
    <row r="76" spans="1:5" ht="28.5" x14ac:dyDescent="0.2">
      <c r="A76" s="55" t="s">
        <v>23</v>
      </c>
      <c r="B76" s="37" t="s">
        <v>6</v>
      </c>
      <c r="C76" s="108">
        <v>87.7</v>
      </c>
      <c r="D76" s="38"/>
      <c r="E76" s="39">
        <f t="shared" ref="E76:E81" si="4">C76*D76</f>
        <v>0</v>
      </c>
    </row>
    <row r="77" spans="1:5" ht="28.5" x14ac:dyDescent="0.2">
      <c r="A77" s="55" t="s">
        <v>39</v>
      </c>
      <c r="B77" s="37" t="s">
        <v>0</v>
      </c>
      <c r="C77" s="108">
        <v>5</v>
      </c>
      <c r="D77" s="38"/>
      <c r="E77" s="39">
        <f t="shared" si="4"/>
        <v>0</v>
      </c>
    </row>
    <row r="78" spans="1:5" x14ac:dyDescent="0.2">
      <c r="A78" s="55" t="s">
        <v>25</v>
      </c>
      <c r="B78" s="37" t="s">
        <v>67</v>
      </c>
      <c r="C78" s="108">
        <v>27.4</v>
      </c>
      <c r="D78" s="38"/>
      <c r="E78" s="39">
        <f t="shared" si="4"/>
        <v>0</v>
      </c>
    </row>
    <row r="79" spans="1:5" ht="28.5" x14ac:dyDescent="0.2">
      <c r="A79" s="5" t="s">
        <v>108</v>
      </c>
      <c r="B79" s="37" t="s">
        <v>67</v>
      </c>
      <c r="C79" s="108">
        <v>1.5</v>
      </c>
      <c r="D79" s="38"/>
      <c r="E79" s="39">
        <f t="shared" si="4"/>
        <v>0</v>
      </c>
    </row>
    <row r="80" spans="1:5" x14ac:dyDescent="0.2">
      <c r="A80" s="55" t="s">
        <v>20</v>
      </c>
      <c r="B80" s="37" t="s">
        <v>67</v>
      </c>
      <c r="C80" s="108">
        <v>14.1</v>
      </c>
      <c r="D80" s="38"/>
      <c r="E80" s="39">
        <f t="shared" si="4"/>
        <v>0</v>
      </c>
    </row>
    <row r="81" spans="1:8" ht="28.5" x14ac:dyDescent="0.2">
      <c r="A81" s="55" t="s">
        <v>24</v>
      </c>
      <c r="B81" s="37" t="s">
        <v>0</v>
      </c>
      <c r="C81" s="108">
        <v>5</v>
      </c>
      <c r="D81" s="38"/>
      <c r="E81" s="39">
        <f t="shared" si="4"/>
        <v>0</v>
      </c>
    </row>
    <row r="82" spans="1:8" s="71" customFormat="1" ht="15" x14ac:dyDescent="0.25">
      <c r="A82" s="65" t="s">
        <v>40</v>
      </c>
      <c r="B82" s="11"/>
      <c r="C82" s="107"/>
      <c r="D82" s="18"/>
      <c r="E82" s="49">
        <f>SUM(E76:E81)</f>
        <v>0</v>
      </c>
    </row>
    <row r="83" spans="1:8" s="71" customFormat="1" ht="15" x14ac:dyDescent="0.25">
      <c r="A83" s="76" t="s">
        <v>101</v>
      </c>
      <c r="B83" s="27"/>
      <c r="C83" s="108"/>
      <c r="D83" s="15"/>
      <c r="E83" s="39"/>
    </row>
    <row r="84" spans="1:8" s="71" customFormat="1" x14ac:dyDescent="0.2">
      <c r="A84" s="95" t="s">
        <v>42</v>
      </c>
      <c r="B84" s="27" t="s">
        <v>67</v>
      </c>
      <c r="C84" s="108">
        <v>13</v>
      </c>
      <c r="D84" s="15"/>
      <c r="E84" s="39">
        <f t="shared" ref="E84:E89" si="5">C84*D84</f>
        <v>0</v>
      </c>
    </row>
    <row r="85" spans="1:8" s="71" customFormat="1" ht="28.5" x14ac:dyDescent="0.2">
      <c r="A85" s="73" t="s">
        <v>102</v>
      </c>
      <c r="B85" s="27" t="s">
        <v>6</v>
      </c>
      <c r="C85" s="108">
        <v>120.6</v>
      </c>
      <c r="D85" s="15"/>
      <c r="E85" s="39">
        <f t="shared" si="5"/>
        <v>0</v>
      </c>
    </row>
    <row r="86" spans="1:8" s="71" customFormat="1" x14ac:dyDescent="0.2">
      <c r="A86" s="95" t="s">
        <v>41</v>
      </c>
      <c r="B86" s="27" t="s">
        <v>6</v>
      </c>
      <c r="C86" s="108">
        <v>120.6</v>
      </c>
      <c r="D86" s="15"/>
      <c r="E86" s="39">
        <f t="shared" si="5"/>
        <v>0</v>
      </c>
    </row>
    <row r="87" spans="1:8" s="71" customFormat="1" x14ac:dyDescent="0.2">
      <c r="A87" s="95" t="s">
        <v>93</v>
      </c>
      <c r="B87" s="27" t="s">
        <v>67</v>
      </c>
      <c r="C87" s="108">
        <v>27.4</v>
      </c>
      <c r="D87" s="15"/>
      <c r="E87" s="39">
        <f t="shared" si="5"/>
        <v>0</v>
      </c>
    </row>
    <row r="88" spans="1:8" s="71" customFormat="1" ht="42.75" x14ac:dyDescent="0.2">
      <c r="A88" s="95" t="s">
        <v>43</v>
      </c>
      <c r="B88" s="27" t="s">
        <v>6</v>
      </c>
      <c r="C88" s="108">
        <v>87.7</v>
      </c>
      <c r="D88" s="15"/>
      <c r="E88" s="39">
        <f t="shared" si="5"/>
        <v>0</v>
      </c>
    </row>
    <row r="89" spans="1:8" s="71" customFormat="1" ht="28.5" x14ac:dyDescent="0.2">
      <c r="A89" s="97" t="s">
        <v>44</v>
      </c>
      <c r="B89" s="27" t="s">
        <v>0</v>
      </c>
      <c r="C89" s="108">
        <v>4</v>
      </c>
      <c r="D89" s="15"/>
      <c r="E89" s="39">
        <f t="shared" si="5"/>
        <v>0</v>
      </c>
    </row>
    <row r="90" spans="1:8" ht="15" x14ac:dyDescent="0.25">
      <c r="A90" s="65" t="s">
        <v>40</v>
      </c>
      <c r="B90" s="11"/>
      <c r="C90" s="107"/>
      <c r="D90" s="18"/>
      <c r="E90" s="49">
        <f>SUM(E84:E89)</f>
        <v>0</v>
      </c>
    </row>
    <row r="91" spans="1:8" s="70" customFormat="1" ht="15.75" thickBot="1" x14ac:dyDescent="0.3">
      <c r="A91" s="50" t="s">
        <v>65</v>
      </c>
      <c r="B91" s="24"/>
      <c r="C91" s="110"/>
      <c r="D91" s="19"/>
      <c r="E91" s="30">
        <f>+E90+E82+E74+E60+E49</f>
        <v>0</v>
      </c>
    </row>
    <row r="92" spans="1:8" x14ac:dyDescent="0.2">
      <c r="A92" s="8" t="s">
        <v>1</v>
      </c>
      <c r="B92" s="13"/>
      <c r="C92" s="111"/>
      <c r="D92" s="21"/>
      <c r="E92" s="75">
        <f>E91*0.1</f>
        <v>0</v>
      </c>
      <c r="H92" s="64" t="s">
        <v>8</v>
      </c>
    </row>
    <row r="93" spans="1:8" x14ac:dyDescent="0.2">
      <c r="A93" s="8" t="s">
        <v>121</v>
      </c>
      <c r="B93" s="127"/>
      <c r="C93" s="128"/>
      <c r="D93" s="129"/>
      <c r="E93" s="103">
        <f>E92*0.055</f>
        <v>0</v>
      </c>
    </row>
    <row r="94" spans="1:8" ht="15.75" thickBot="1" x14ac:dyDescent="0.3">
      <c r="A94" s="3" t="s">
        <v>2</v>
      </c>
      <c r="B94" s="25"/>
      <c r="C94" s="112"/>
      <c r="D94" s="22"/>
      <c r="E94" s="74">
        <f>E90+E92</f>
        <v>0</v>
      </c>
      <c r="H94" s="64" t="s">
        <v>9</v>
      </c>
    </row>
    <row r="95" spans="1:8" s="78" customFormat="1" ht="15.75" thickBot="1" x14ac:dyDescent="0.3">
      <c r="A95" s="80"/>
      <c r="B95" s="77"/>
      <c r="C95" s="117"/>
      <c r="D95" s="61"/>
      <c r="E95" s="62"/>
    </row>
    <row r="96" spans="1:8" ht="15.75" thickBot="1" x14ac:dyDescent="0.3">
      <c r="A96" s="7" t="s">
        <v>3</v>
      </c>
      <c r="B96" s="10" t="s">
        <v>0</v>
      </c>
      <c r="C96" s="106" t="s">
        <v>21</v>
      </c>
      <c r="D96" s="17" t="s">
        <v>4</v>
      </c>
      <c r="E96" s="29" t="s">
        <v>5</v>
      </c>
    </row>
    <row r="97" spans="1:5" s="69" customFormat="1" ht="15" x14ac:dyDescent="0.25">
      <c r="A97" s="51" t="s">
        <v>103</v>
      </c>
      <c r="B97" s="12"/>
      <c r="C97" s="118"/>
      <c r="D97" s="20"/>
      <c r="E97" s="31"/>
    </row>
    <row r="98" spans="1:5" ht="15" x14ac:dyDescent="0.25">
      <c r="A98" s="53" t="s">
        <v>83</v>
      </c>
      <c r="B98" s="37"/>
      <c r="C98" s="108"/>
      <c r="D98" s="38"/>
      <c r="E98" s="39"/>
    </row>
    <row r="99" spans="1:5" x14ac:dyDescent="0.2">
      <c r="A99" s="47" t="s">
        <v>81</v>
      </c>
      <c r="B99" s="37" t="s">
        <v>67</v>
      </c>
      <c r="C99" s="108">
        <v>50.3</v>
      </c>
      <c r="D99" s="38"/>
      <c r="E99" s="39">
        <f t="shared" ref="E99:E106" si="6">C99*D99</f>
        <v>0</v>
      </c>
    </row>
    <row r="100" spans="1:5" x14ac:dyDescent="0.2">
      <c r="A100" s="96" t="s">
        <v>70</v>
      </c>
      <c r="B100" s="37" t="s">
        <v>95</v>
      </c>
      <c r="C100" s="108">
        <v>71.3</v>
      </c>
      <c r="D100" s="38"/>
      <c r="E100" s="39">
        <f t="shared" si="6"/>
        <v>0</v>
      </c>
    </row>
    <row r="101" spans="1:5" x14ac:dyDescent="0.2">
      <c r="A101" s="96" t="s">
        <v>82</v>
      </c>
      <c r="B101" s="37" t="s">
        <v>67</v>
      </c>
      <c r="C101" s="108">
        <v>50.3</v>
      </c>
      <c r="D101" s="38"/>
      <c r="E101" s="39">
        <f t="shared" si="6"/>
        <v>0</v>
      </c>
    </row>
    <row r="102" spans="1:5" ht="28.5" x14ac:dyDescent="0.2">
      <c r="A102" s="72" t="s">
        <v>14</v>
      </c>
      <c r="B102" s="37" t="s">
        <v>0</v>
      </c>
      <c r="C102" s="108">
        <v>14</v>
      </c>
      <c r="D102" s="38"/>
      <c r="E102" s="39">
        <f t="shared" si="6"/>
        <v>0</v>
      </c>
    </row>
    <row r="103" spans="1:5" x14ac:dyDescent="0.2">
      <c r="A103" s="72" t="s">
        <v>73</v>
      </c>
      <c r="B103" s="37" t="s">
        <v>0</v>
      </c>
      <c r="C103" s="108">
        <v>2</v>
      </c>
      <c r="D103" s="38"/>
      <c r="E103" s="39">
        <f t="shared" si="6"/>
        <v>0</v>
      </c>
    </row>
    <row r="104" spans="1:5" ht="28.5" x14ac:dyDescent="0.2">
      <c r="A104" s="72" t="s">
        <v>72</v>
      </c>
      <c r="B104" s="37" t="s">
        <v>6</v>
      </c>
      <c r="C104" s="108">
        <v>448.5</v>
      </c>
      <c r="D104" s="38"/>
      <c r="E104" s="39">
        <f t="shared" si="6"/>
        <v>0</v>
      </c>
    </row>
    <row r="105" spans="1:5" x14ac:dyDescent="0.2">
      <c r="A105" s="72" t="s">
        <v>15</v>
      </c>
      <c r="B105" s="37" t="s">
        <v>10</v>
      </c>
      <c r="C105" s="108">
        <v>1</v>
      </c>
      <c r="D105" s="38"/>
      <c r="E105" s="39">
        <f t="shared" si="6"/>
        <v>0</v>
      </c>
    </row>
    <row r="106" spans="1:5" x14ac:dyDescent="0.2">
      <c r="A106" s="72" t="s">
        <v>16</v>
      </c>
      <c r="B106" s="37" t="s">
        <v>6</v>
      </c>
      <c r="C106" s="108">
        <v>477.8</v>
      </c>
      <c r="D106" s="38"/>
      <c r="E106" s="39">
        <f t="shared" si="6"/>
        <v>0</v>
      </c>
    </row>
    <row r="107" spans="1:5" ht="15" x14ac:dyDescent="0.25">
      <c r="A107" s="65" t="s">
        <v>40</v>
      </c>
      <c r="B107" s="11"/>
      <c r="C107" s="107"/>
      <c r="D107" s="18"/>
      <c r="E107" s="49">
        <f>SUM(E99:E106)</f>
        <v>0</v>
      </c>
    </row>
    <row r="108" spans="1:5" ht="15" x14ac:dyDescent="0.25">
      <c r="A108" s="4" t="s">
        <v>84</v>
      </c>
      <c r="B108" s="37"/>
      <c r="C108" s="108"/>
      <c r="D108" s="38"/>
      <c r="E108" s="39"/>
    </row>
    <row r="109" spans="1:5" ht="28.5" x14ac:dyDescent="0.2">
      <c r="A109" s="5" t="s">
        <v>85</v>
      </c>
      <c r="B109" s="37" t="s">
        <v>67</v>
      </c>
      <c r="C109" s="108">
        <v>71.3</v>
      </c>
      <c r="D109" s="38"/>
      <c r="E109" s="39">
        <f t="shared" ref="E109:E122" si="7">C109*D109</f>
        <v>0</v>
      </c>
    </row>
    <row r="110" spans="1:5" ht="28.5" x14ac:dyDescent="0.2">
      <c r="A110" s="5" t="s">
        <v>86</v>
      </c>
      <c r="B110" s="37" t="s">
        <v>67</v>
      </c>
      <c r="C110" s="108">
        <v>50.3</v>
      </c>
      <c r="D110" s="38"/>
      <c r="E110" s="39">
        <f t="shared" si="7"/>
        <v>0</v>
      </c>
    </row>
    <row r="111" spans="1:5" ht="28.5" x14ac:dyDescent="0.2">
      <c r="A111" s="73" t="s">
        <v>26</v>
      </c>
      <c r="B111" s="37" t="s">
        <v>0</v>
      </c>
      <c r="C111" s="108">
        <v>8</v>
      </c>
      <c r="D111" s="38"/>
      <c r="E111" s="39">
        <f t="shared" si="7"/>
        <v>0</v>
      </c>
    </row>
    <row r="112" spans="1:5" ht="28.5" x14ac:dyDescent="0.2">
      <c r="A112" s="5" t="s">
        <v>87</v>
      </c>
      <c r="B112" s="37" t="s">
        <v>67</v>
      </c>
      <c r="C112" s="108">
        <v>50.3</v>
      </c>
      <c r="D112" s="38"/>
      <c r="E112" s="39">
        <f t="shared" si="7"/>
        <v>0</v>
      </c>
    </row>
    <row r="113" spans="1:5" ht="28.5" x14ac:dyDescent="0.2">
      <c r="A113" s="73" t="s">
        <v>26</v>
      </c>
      <c r="B113" s="37" t="s">
        <v>0</v>
      </c>
      <c r="C113" s="108">
        <v>8</v>
      </c>
      <c r="D113" s="38"/>
      <c r="E113" s="39">
        <f t="shared" si="7"/>
        <v>0</v>
      </c>
    </row>
    <row r="114" spans="1:5" x14ac:dyDescent="0.2">
      <c r="A114" s="96" t="s">
        <v>38</v>
      </c>
      <c r="B114" s="37" t="s">
        <v>0</v>
      </c>
      <c r="C114" s="108">
        <v>5</v>
      </c>
      <c r="D114" s="38"/>
      <c r="E114" s="39">
        <f t="shared" si="7"/>
        <v>0</v>
      </c>
    </row>
    <row r="115" spans="1:5" ht="28.5" x14ac:dyDescent="0.2">
      <c r="A115" s="55" t="s">
        <v>23</v>
      </c>
      <c r="B115" s="37" t="s">
        <v>6</v>
      </c>
      <c r="C115" s="108">
        <v>81.3</v>
      </c>
      <c r="D115" s="38"/>
      <c r="E115" s="39">
        <f t="shared" si="7"/>
        <v>0</v>
      </c>
    </row>
    <row r="116" spans="1:5" ht="42.75" x14ac:dyDescent="0.2">
      <c r="A116" s="5" t="s">
        <v>18</v>
      </c>
      <c r="B116" s="37" t="s">
        <v>0</v>
      </c>
      <c r="C116" s="108">
        <v>14</v>
      </c>
      <c r="D116" s="38"/>
      <c r="E116" s="39">
        <f t="shared" si="7"/>
        <v>0</v>
      </c>
    </row>
    <row r="117" spans="1:5" x14ac:dyDescent="0.2">
      <c r="A117" s="55" t="s">
        <v>60</v>
      </c>
      <c r="B117" s="37" t="s">
        <v>0</v>
      </c>
      <c r="C117" s="108">
        <v>2</v>
      </c>
      <c r="D117" s="38"/>
      <c r="E117" s="39">
        <f t="shared" si="7"/>
        <v>0</v>
      </c>
    </row>
    <row r="118" spans="1:5" x14ac:dyDescent="0.2">
      <c r="A118" s="55" t="s">
        <v>88</v>
      </c>
      <c r="B118" s="37" t="s">
        <v>0</v>
      </c>
      <c r="C118" s="108">
        <v>6</v>
      </c>
      <c r="D118" s="38"/>
      <c r="E118" s="39">
        <f t="shared" si="7"/>
        <v>0</v>
      </c>
    </row>
    <row r="119" spans="1:5" ht="28.5" x14ac:dyDescent="0.2">
      <c r="A119" s="5" t="s">
        <v>57</v>
      </c>
      <c r="B119" s="37" t="s">
        <v>67</v>
      </c>
      <c r="C119" s="108">
        <v>50.3</v>
      </c>
      <c r="D119" s="38"/>
      <c r="E119" s="39">
        <f t="shared" si="7"/>
        <v>0</v>
      </c>
    </row>
    <row r="120" spans="1:5" ht="28.5" x14ac:dyDescent="0.2">
      <c r="A120" s="5" t="s">
        <v>61</v>
      </c>
      <c r="B120" s="37" t="s">
        <v>67</v>
      </c>
      <c r="C120" s="108">
        <v>21</v>
      </c>
      <c r="D120" s="38"/>
      <c r="E120" s="39">
        <f t="shared" si="7"/>
        <v>0</v>
      </c>
    </row>
    <row r="121" spans="1:5" x14ac:dyDescent="0.2">
      <c r="A121" s="5" t="s">
        <v>59</v>
      </c>
      <c r="B121" s="37" t="s">
        <v>67</v>
      </c>
      <c r="C121" s="108">
        <v>15.8</v>
      </c>
      <c r="D121" s="38"/>
      <c r="E121" s="39">
        <f t="shared" si="7"/>
        <v>0</v>
      </c>
    </row>
    <row r="122" spans="1:5" ht="28.5" x14ac:dyDescent="0.2">
      <c r="A122" s="55" t="s">
        <v>63</v>
      </c>
      <c r="B122" s="37" t="s">
        <v>0</v>
      </c>
      <c r="C122" s="108">
        <v>2</v>
      </c>
      <c r="D122" s="38"/>
      <c r="E122" s="39">
        <f t="shared" si="7"/>
        <v>0</v>
      </c>
    </row>
    <row r="123" spans="1:5" ht="15" x14ac:dyDescent="0.25">
      <c r="A123" s="65" t="s">
        <v>40</v>
      </c>
      <c r="B123" s="11"/>
      <c r="C123" s="107"/>
      <c r="D123" s="18"/>
      <c r="E123" s="49">
        <f>SUM(E109:E122)</f>
        <v>0</v>
      </c>
    </row>
    <row r="124" spans="1:5" ht="15" x14ac:dyDescent="0.25">
      <c r="A124" s="53" t="s">
        <v>22</v>
      </c>
      <c r="B124" s="37"/>
      <c r="C124" s="108"/>
      <c r="D124" s="38"/>
      <c r="E124" s="39"/>
    </row>
    <row r="125" spans="1:5" ht="28.5" x14ac:dyDescent="0.2">
      <c r="A125" s="5" t="s">
        <v>87</v>
      </c>
      <c r="B125" s="37" t="s">
        <v>67</v>
      </c>
      <c r="C125" s="108">
        <v>17.149999999999999</v>
      </c>
      <c r="D125" s="38"/>
      <c r="E125" s="39">
        <f t="shared" ref="E125:E138" si="8">C125*D125</f>
        <v>0</v>
      </c>
    </row>
    <row r="126" spans="1:5" ht="28.5" x14ac:dyDescent="0.2">
      <c r="A126" s="73" t="s">
        <v>26</v>
      </c>
      <c r="B126" s="37" t="s">
        <v>0</v>
      </c>
      <c r="C126" s="108">
        <v>4</v>
      </c>
      <c r="D126" s="38"/>
      <c r="E126" s="39">
        <f t="shared" si="8"/>
        <v>0</v>
      </c>
    </row>
    <row r="127" spans="1:5" ht="28.5" x14ac:dyDescent="0.2">
      <c r="A127" s="47" t="s">
        <v>89</v>
      </c>
      <c r="B127" s="37" t="s">
        <v>67</v>
      </c>
      <c r="C127" s="108">
        <v>12</v>
      </c>
      <c r="D127" s="38"/>
      <c r="E127" s="39">
        <f t="shared" si="8"/>
        <v>0</v>
      </c>
    </row>
    <row r="128" spans="1:5" ht="28.5" x14ac:dyDescent="0.2">
      <c r="A128" s="55" t="s">
        <v>23</v>
      </c>
      <c r="B128" s="37" t="s">
        <v>6</v>
      </c>
      <c r="C128" s="108">
        <v>396.2</v>
      </c>
      <c r="D128" s="38"/>
      <c r="E128" s="39">
        <f t="shared" si="8"/>
        <v>0</v>
      </c>
    </row>
    <row r="129" spans="1:5" ht="28.5" x14ac:dyDescent="0.2">
      <c r="A129" s="55" t="s">
        <v>39</v>
      </c>
      <c r="B129" s="37" t="s">
        <v>0</v>
      </c>
      <c r="C129" s="108">
        <v>12</v>
      </c>
      <c r="D129" s="38"/>
      <c r="E129" s="39">
        <f t="shared" si="8"/>
        <v>0</v>
      </c>
    </row>
    <row r="130" spans="1:5" ht="28.5" x14ac:dyDescent="0.2">
      <c r="A130" s="5" t="s">
        <v>90</v>
      </c>
      <c r="B130" s="37" t="s">
        <v>0</v>
      </c>
      <c r="C130" s="108">
        <v>5</v>
      </c>
      <c r="D130" s="38"/>
      <c r="E130" s="39">
        <f t="shared" si="8"/>
        <v>0</v>
      </c>
    </row>
    <row r="131" spans="1:5" x14ac:dyDescent="0.2">
      <c r="A131" s="5" t="s">
        <v>60</v>
      </c>
      <c r="B131" s="37" t="s">
        <v>0</v>
      </c>
      <c r="C131" s="108">
        <v>2</v>
      </c>
      <c r="D131" s="38"/>
      <c r="E131" s="39">
        <f t="shared" si="8"/>
        <v>0</v>
      </c>
    </row>
    <row r="132" spans="1:5" ht="57" x14ac:dyDescent="0.2">
      <c r="A132" s="55" t="s">
        <v>91</v>
      </c>
      <c r="B132" s="37" t="s">
        <v>67</v>
      </c>
      <c r="C132" s="108">
        <v>59.6</v>
      </c>
      <c r="D132" s="38"/>
      <c r="E132" s="39">
        <f t="shared" si="8"/>
        <v>0</v>
      </c>
    </row>
    <row r="133" spans="1:5" x14ac:dyDescent="0.2">
      <c r="A133" s="55" t="s">
        <v>25</v>
      </c>
      <c r="B133" s="37" t="s">
        <v>67</v>
      </c>
      <c r="C133" s="108">
        <v>48</v>
      </c>
      <c r="D133" s="38"/>
      <c r="E133" s="39">
        <f t="shared" si="8"/>
        <v>0</v>
      </c>
    </row>
    <row r="134" spans="1:5" ht="28.5" x14ac:dyDescent="0.2">
      <c r="A134" s="5" t="s">
        <v>61</v>
      </c>
      <c r="B134" s="37" t="s">
        <v>67</v>
      </c>
      <c r="C134" s="108">
        <v>1.5</v>
      </c>
      <c r="D134" s="38"/>
      <c r="E134" s="39">
        <f t="shared" si="8"/>
        <v>0</v>
      </c>
    </row>
    <row r="135" spans="1:5" x14ac:dyDescent="0.2">
      <c r="A135" s="55" t="s">
        <v>20</v>
      </c>
      <c r="B135" s="37" t="s">
        <v>67</v>
      </c>
      <c r="C135" s="108">
        <v>14.1</v>
      </c>
      <c r="D135" s="38"/>
      <c r="E135" s="39">
        <f t="shared" si="8"/>
        <v>0</v>
      </c>
    </row>
    <row r="136" spans="1:5" ht="28.5" x14ac:dyDescent="0.2">
      <c r="A136" s="55" t="s">
        <v>24</v>
      </c>
      <c r="B136" s="37" t="s">
        <v>0</v>
      </c>
      <c r="C136" s="108">
        <v>25</v>
      </c>
      <c r="D136" s="38"/>
      <c r="E136" s="39">
        <f t="shared" si="8"/>
        <v>0</v>
      </c>
    </row>
    <row r="137" spans="1:5" ht="28.5" x14ac:dyDescent="0.2">
      <c r="A137" s="5" t="s">
        <v>62</v>
      </c>
      <c r="B137" s="37" t="s">
        <v>0</v>
      </c>
      <c r="C137" s="108">
        <v>5</v>
      </c>
      <c r="D137" s="38"/>
      <c r="E137" s="39">
        <f t="shared" si="8"/>
        <v>0</v>
      </c>
    </row>
    <row r="138" spans="1:5" ht="28.5" x14ac:dyDescent="0.2">
      <c r="A138" s="55" t="s">
        <v>63</v>
      </c>
      <c r="B138" s="37" t="s">
        <v>0</v>
      </c>
      <c r="C138" s="108">
        <v>2</v>
      </c>
      <c r="D138" s="38"/>
      <c r="E138" s="39">
        <f t="shared" si="8"/>
        <v>0</v>
      </c>
    </row>
    <row r="139" spans="1:5" s="71" customFormat="1" ht="15" x14ac:dyDescent="0.25">
      <c r="A139" s="65" t="s">
        <v>40</v>
      </c>
      <c r="B139" s="11"/>
      <c r="C139" s="107"/>
      <c r="D139" s="18"/>
      <c r="E139" s="49">
        <f>SUM(E125:E138)</f>
        <v>0</v>
      </c>
    </row>
    <row r="140" spans="1:5" s="71" customFormat="1" ht="15" x14ac:dyDescent="0.25">
      <c r="A140" s="76" t="s">
        <v>64</v>
      </c>
      <c r="B140" s="27"/>
      <c r="C140" s="108"/>
      <c r="D140" s="15"/>
      <c r="E140" s="43"/>
    </row>
    <row r="141" spans="1:5" s="71" customFormat="1" x14ac:dyDescent="0.2">
      <c r="A141" s="95" t="s">
        <v>42</v>
      </c>
      <c r="B141" s="27" t="s">
        <v>67</v>
      </c>
      <c r="C141" s="108">
        <v>50.36</v>
      </c>
      <c r="D141" s="15"/>
      <c r="E141" s="39">
        <f t="shared" ref="E141:E146" si="9">C141*D141</f>
        <v>0</v>
      </c>
    </row>
    <row r="142" spans="1:5" s="71" customFormat="1" x14ac:dyDescent="0.2">
      <c r="A142" s="95" t="s">
        <v>92</v>
      </c>
      <c r="B142" s="27" t="s">
        <v>6</v>
      </c>
      <c r="C142" s="108">
        <v>81.3</v>
      </c>
      <c r="D142" s="15"/>
      <c r="E142" s="39">
        <f t="shared" si="9"/>
        <v>0</v>
      </c>
    </row>
    <row r="143" spans="1:5" s="71" customFormat="1" x14ac:dyDescent="0.2">
      <c r="A143" s="95" t="s">
        <v>104</v>
      </c>
      <c r="B143" s="27" t="s">
        <v>6</v>
      </c>
      <c r="C143" s="108">
        <v>81.3</v>
      </c>
      <c r="D143" s="15"/>
      <c r="E143" s="39">
        <f t="shared" si="9"/>
        <v>0</v>
      </c>
    </row>
    <row r="144" spans="1:5" s="71" customFormat="1" x14ac:dyDescent="0.2">
      <c r="A144" s="95" t="s">
        <v>93</v>
      </c>
      <c r="B144" s="27" t="s">
        <v>67</v>
      </c>
      <c r="C144" s="108">
        <v>50.3</v>
      </c>
      <c r="D144" s="15"/>
      <c r="E144" s="39">
        <f t="shared" si="9"/>
        <v>0</v>
      </c>
    </row>
    <row r="145" spans="1:8" s="71" customFormat="1" ht="42.75" x14ac:dyDescent="0.2">
      <c r="A145" s="95" t="s">
        <v>43</v>
      </c>
      <c r="B145" s="27" t="s">
        <v>6</v>
      </c>
      <c r="C145" s="108">
        <v>369.2</v>
      </c>
      <c r="D145" s="15"/>
      <c r="E145" s="39">
        <f t="shared" si="9"/>
        <v>0</v>
      </c>
    </row>
    <row r="146" spans="1:8" s="71" customFormat="1" ht="28.5" x14ac:dyDescent="0.2">
      <c r="A146" s="97" t="s">
        <v>44</v>
      </c>
      <c r="B146" s="27" t="s">
        <v>0</v>
      </c>
      <c r="C146" s="108">
        <v>5</v>
      </c>
      <c r="D146" s="15"/>
      <c r="E146" s="39">
        <f t="shared" si="9"/>
        <v>0</v>
      </c>
    </row>
    <row r="147" spans="1:8" ht="15" x14ac:dyDescent="0.25">
      <c r="A147" s="65" t="s">
        <v>40</v>
      </c>
      <c r="B147" s="11"/>
      <c r="C147" s="107"/>
      <c r="D147" s="18"/>
      <c r="E147" s="49">
        <f>SUM(E141:E146)</f>
        <v>0</v>
      </c>
    </row>
    <row r="148" spans="1:8" ht="15.75" thickBot="1" x14ac:dyDescent="0.25">
      <c r="A148" s="50" t="s">
        <v>66</v>
      </c>
      <c r="B148" s="24"/>
      <c r="C148" s="110"/>
      <c r="D148" s="19"/>
      <c r="E148" s="30">
        <f>+E147+E139+E123+E107</f>
        <v>0</v>
      </c>
    </row>
    <row r="149" spans="1:8" x14ac:dyDescent="0.2">
      <c r="A149" s="88" t="s">
        <v>1</v>
      </c>
      <c r="B149" s="81"/>
      <c r="C149" s="119"/>
      <c r="D149" s="83"/>
      <c r="E149" s="75">
        <f>E148*0.1</f>
        <v>0</v>
      </c>
    </row>
    <row r="150" spans="1:8" x14ac:dyDescent="0.2">
      <c r="A150" s="8" t="s">
        <v>121</v>
      </c>
      <c r="B150" s="127"/>
      <c r="C150" s="128"/>
      <c r="D150" s="129"/>
      <c r="E150" s="103">
        <f>E149*0.055</f>
        <v>0</v>
      </c>
    </row>
    <row r="151" spans="1:8" s="69" customFormat="1" ht="15.75" thickBot="1" x14ac:dyDescent="0.3">
      <c r="A151" s="89" t="s">
        <v>2</v>
      </c>
      <c r="B151" s="82"/>
      <c r="C151" s="120"/>
      <c r="D151" s="84"/>
      <c r="E151" s="74">
        <f>E147+E149</f>
        <v>0</v>
      </c>
    </row>
    <row r="152" spans="1:8" s="102" customFormat="1" ht="15.75" thickBot="1" x14ac:dyDescent="0.3">
      <c r="A152" s="79"/>
      <c r="B152" s="79"/>
      <c r="C152" s="121"/>
      <c r="D152" s="79"/>
      <c r="E152" s="79"/>
    </row>
    <row r="153" spans="1:8" ht="15.75" thickBot="1" x14ac:dyDescent="0.3">
      <c r="A153" s="7" t="s">
        <v>3</v>
      </c>
      <c r="B153" s="10" t="s">
        <v>0</v>
      </c>
      <c r="C153" s="106" t="s">
        <v>21</v>
      </c>
      <c r="D153" s="17" t="s">
        <v>4</v>
      </c>
      <c r="E153" s="29" t="s">
        <v>5</v>
      </c>
    </row>
    <row r="154" spans="1:8" s="69" customFormat="1" ht="15" x14ac:dyDescent="0.25">
      <c r="A154" s="51" t="s">
        <v>111</v>
      </c>
      <c r="B154" s="12"/>
      <c r="C154" s="118"/>
      <c r="D154" s="20"/>
      <c r="E154" s="31"/>
    </row>
    <row r="155" spans="1:8" s="70" customFormat="1" ht="15" x14ac:dyDescent="0.25">
      <c r="A155" s="98" t="s">
        <v>105</v>
      </c>
      <c r="B155" s="27"/>
      <c r="C155" s="108"/>
      <c r="D155" s="15"/>
      <c r="E155" s="39"/>
    </row>
    <row r="156" spans="1:8" x14ac:dyDescent="0.2">
      <c r="A156" s="47" t="s">
        <v>29</v>
      </c>
      <c r="B156" s="27"/>
      <c r="C156" s="108"/>
      <c r="D156" s="15"/>
      <c r="E156" s="39"/>
      <c r="H156" s="64" t="s">
        <v>8</v>
      </c>
    </row>
    <row r="157" spans="1:8" ht="42.75" x14ac:dyDescent="0.2">
      <c r="A157" s="99" t="s">
        <v>94</v>
      </c>
      <c r="B157" s="27" t="s">
        <v>10</v>
      </c>
      <c r="C157" s="108">
        <v>1</v>
      </c>
      <c r="D157" s="15"/>
      <c r="E157" s="39">
        <f t="shared" ref="E157" si="10">C157*D157</f>
        <v>0</v>
      </c>
      <c r="H157" s="64" t="s">
        <v>9</v>
      </c>
    </row>
    <row r="158" spans="1:8" ht="15" x14ac:dyDescent="0.25">
      <c r="A158" s="65" t="s">
        <v>40</v>
      </c>
      <c r="B158" s="11"/>
      <c r="C158" s="107"/>
      <c r="D158" s="18"/>
      <c r="E158" s="49">
        <f>SUM(E157)</f>
        <v>0</v>
      </c>
    </row>
    <row r="159" spans="1:8" x14ac:dyDescent="0.2">
      <c r="A159" s="88" t="s">
        <v>1</v>
      </c>
      <c r="B159" s="81"/>
      <c r="C159" s="119"/>
      <c r="D159" s="83"/>
      <c r="E159" s="103">
        <f>E158*0.1</f>
        <v>0</v>
      </c>
    </row>
    <row r="160" spans="1:8" s="69" customFormat="1" ht="15.75" thickBot="1" x14ac:dyDescent="0.3">
      <c r="A160" s="89" t="s">
        <v>2</v>
      </c>
      <c r="B160" s="82"/>
      <c r="C160" s="120"/>
      <c r="D160" s="84"/>
      <c r="E160" s="74">
        <f>E157+E159</f>
        <v>0</v>
      </c>
    </row>
    <row r="161" spans="1:5" s="69" customFormat="1" ht="15" x14ac:dyDescent="0.25">
      <c r="A161" s="79"/>
      <c r="B161" s="79"/>
      <c r="C161" s="121"/>
      <c r="D161" s="79"/>
      <c r="E161" s="79"/>
    </row>
    <row r="162" spans="1:5" s="69" customFormat="1" ht="15.75" thickBot="1" x14ac:dyDescent="0.3">
      <c r="A162" s="79"/>
      <c r="B162" s="79"/>
      <c r="C162" s="121"/>
      <c r="D162" s="79"/>
      <c r="E162" s="79"/>
    </row>
    <row r="163" spans="1:5" s="69" customFormat="1" ht="15.75" thickBot="1" x14ac:dyDescent="0.3">
      <c r="A163" s="7" t="s">
        <v>45</v>
      </c>
      <c r="B163" s="90"/>
      <c r="C163" s="122"/>
      <c r="D163" s="86"/>
      <c r="E163" s="92"/>
    </row>
    <row r="164" spans="1:5" s="69" customFormat="1" ht="15" x14ac:dyDescent="0.25">
      <c r="A164" s="91" t="s">
        <v>112</v>
      </c>
      <c r="B164" s="85"/>
      <c r="C164" s="123"/>
      <c r="D164" s="87"/>
      <c r="E164" s="93"/>
    </row>
    <row r="165" spans="1:5" s="69" customFormat="1" ht="28.5" x14ac:dyDescent="0.25">
      <c r="A165" s="94" t="s">
        <v>46</v>
      </c>
      <c r="B165" s="44" t="s">
        <v>68</v>
      </c>
      <c r="C165" s="124">
        <v>2</v>
      </c>
      <c r="D165" s="45"/>
      <c r="E165" s="39">
        <f t="shared" ref="E165:E174" si="11">C165*D165</f>
        <v>0</v>
      </c>
    </row>
    <row r="166" spans="1:5" s="69" customFormat="1" ht="28.5" x14ac:dyDescent="0.25">
      <c r="A166" s="94" t="s">
        <v>47</v>
      </c>
      <c r="B166" s="44" t="s">
        <v>0</v>
      </c>
      <c r="C166" s="124">
        <v>2</v>
      </c>
      <c r="D166" s="45"/>
      <c r="E166" s="39">
        <f t="shared" si="11"/>
        <v>0</v>
      </c>
    </row>
    <row r="167" spans="1:5" s="69" customFormat="1" ht="15" x14ac:dyDescent="0.25">
      <c r="A167" s="94" t="s">
        <v>48</v>
      </c>
      <c r="B167" s="44" t="s">
        <v>68</v>
      </c>
      <c r="C167" s="124">
        <v>2</v>
      </c>
      <c r="D167" s="45"/>
      <c r="E167" s="39">
        <f t="shared" si="11"/>
        <v>0</v>
      </c>
    </row>
    <row r="168" spans="1:5" s="69" customFormat="1" ht="15" x14ac:dyDescent="0.25">
      <c r="A168" s="94" t="s">
        <v>49</v>
      </c>
      <c r="B168" s="44" t="s">
        <v>68</v>
      </c>
      <c r="C168" s="124">
        <v>2</v>
      </c>
      <c r="D168" s="45"/>
      <c r="E168" s="39">
        <f t="shared" si="11"/>
        <v>0</v>
      </c>
    </row>
    <row r="169" spans="1:5" s="69" customFormat="1" ht="15" x14ac:dyDescent="0.25">
      <c r="A169" s="94" t="s">
        <v>109</v>
      </c>
      <c r="B169" s="44"/>
      <c r="C169" s="124"/>
      <c r="D169" s="45"/>
      <c r="E169" s="39"/>
    </row>
    <row r="170" spans="1:5" s="69" customFormat="1" ht="15" x14ac:dyDescent="0.25">
      <c r="A170" s="94" t="s">
        <v>50</v>
      </c>
      <c r="B170" s="44"/>
      <c r="C170" s="124"/>
      <c r="D170" s="45"/>
      <c r="E170" s="39"/>
    </row>
    <row r="171" spans="1:5" x14ac:dyDescent="0.2">
      <c r="A171" s="94" t="s">
        <v>110</v>
      </c>
      <c r="B171" s="44"/>
      <c r="C171" s="124"/>
      <c r="D171" s="45"/>
      <c r="E171" s="39"/>
    </row>
    <row r="172" spans="1:5" s="69" customFormat="1" ht="15" x14ac:dyDescent="0.25">
      <c r="A172" s="94" t="s">
        <v>51</v>
      </c>
      <c r="B172" s="44"/>
      <c r="C172" s="124"/>
      <c r="D172" s="45"/>
      <c r="E172" s="39"/>
    </row>
    <row r="173" spans="1:5" x14ac:dyDescent="0.2">
      <c r="A173" s="94" t="s">
        <v>52</v>
      </c>
      <c r="B173" s="44"/>
      <c r="C173" s="124"/>
      <c r="D173" s="45"/>
      <c r="E173" s="39"/>
    </row>
    <row r="174" spans="1:5" x14ac:dyDescent="0.2">
      <c r="A174" s="94" t="s">
        <v>53</v>
      </c>
      <c r="B174" s="44"/>
      <c r="C174" s="124"/>
      <c r="D174" s="45"/>
      <c r="E174" s="39"/>
    </row>
    <row r="175" spans="1:5" ht="15" x14ac:dyDescent="0.25">
      <c r="A175" s="131" t="s">
        <v>123</v>
      </c>
      <c r="B175" s="11"/>
      <c r="C175" s="107"/>
      <c r="D175" s="18"/>
      <c r="E175" s="49">
        <f>SUM(E165:E174)</f>
        <v>0</v>
      </c>
    </row>
    <row r="176" spans="1:5" x14ac:dyDescent="0.2">
      <c r="A176" s="88" t="s">
        <v>1</v>
      </c>
      <c r="B176" s="81"/>
      <c r="C176" s="119"/>
      <c r="D176" s="83"/>
      <c r="E176" s="103">
        <f>E175*0.1</f>
        <v>0</v>
      </c>
    </row>
    <row r="177" spans="1:5" s="69" customFormat="1" ht="15.75" thickBot="1" x14ac:dyDescent="0.3">
      <c r="A177" s="89" t="s">
        <v>2</v>
      </c>
      <c r="B177" s="82"/>
      <c r="C177" s="120"/>
      <c r="D177" s="84"/>
      <c r="E177" s="74">
        <f>SUM(E175:E176)</f>
        <v>0</v>
      </c>
    </row>
    <row r="178" spans="1:5" s="102" customFormat="1" ht="15.75" thickBot="1" x14ac:dyDescent="0.3">
      <c r="A178" s="79"/>
      <c r="B178" s="79"/>
      <c r="C178" s="121"/>
      <c r="D178" s="79"/>
      <c r="E178" s="130"/>
    </row>
    <row r="179" spans="1:5" s="70" customFormat="1" ht="15" x14ac:dyDescent="0.25">
      <c r="A179" s="51" t="s">
        <v>113</v>
      </c>
      <c r="B179" s="26"/>
      <c r="C179" s="114"/>
      <c r="D179" s="14"/>
      <c r="E179" s="31">
        <f>SUM(E163:E175)</f>
        <v>0</v>
      </c>
    </row>
    <row r="180" spans="1:5" s="70" customFormat="1" ht="57" x14ac:dyDescent="0.25">
      <c r="A180" s="94" t="s">
        <v>54</v>
      </c>
      <c r="B180" s="44" t="s">
        <v>67</v>
      </c>
      <c r="C180" s="124">
        <v>76</v>
      </c>
      <c r="D180" s="45"/>
      <c r="E180" s="43">
        <f t="shared" ref="E180:E181" si="12">C180*D180</f>
        <v>0</v>
      </c>
    </row>
    <row r="181" spans="1:5" s="70" customFormat="1" x14ac:dyDescent="0.25">
      <c r="A181" s="94" t="s">
        <v>55</v>
      </c>
      <c r="B181" s="44"/>
      <c r="C181" s="124"/>
      <c r="D181" s="45"/>
      <c r="E181" s="39">
        <f t="shared" si="12"/>
        <v>0</v>
      </c>
    </row>
    <row r="182" spans="1:5" ht="15.75" thickBot="1" x14ac:dyDescent="0.25">
      <c r="A182" s="50" t="s">
        <v>122</v>
      </c>
      <c r="B182" s="24"/>
      <c r="C182" s="110"/>
      <c r="D182" s="19"/>
      <c r="E182" s="30">
        <f>SUM(E180:E181)</f>
        <v>0</v>
      </c>
    </row>
    <row r="183" spans="1:5" x14ac:dyDescent="0.2">
      <c r="A183" s="88" t="s">
        <v>1</v>
      </c>
      <c r="B183" s="81"/>
      <c r="C183" s="119"/>
      <c r="D183" s="83"/>
      <c r="E183" s="75">
        <f>E182*0.1</f>
        <v>0</v>
      </c>
    </row>
    <row r="184" spans="1:5" s="69" customFormat="1" ht="15.75" thickBot="1" x14ac:dyDescent="0.3">
      <c r="A184" s="89" t="s">
        <v>2</v>
      </c>
      <c r="B184" s="82"/>
      <c r="C184" s="120"/>
      <c r="D184" s="84"/>
      <c r="E184" s="74">
        <f>SUM(E182:E183)</f>
        <v>0</v>
      </c>
    </row>
    <row r="185" spans="1:5" ht="15" x14ac:dyDescent="0.2">
      <c r="A185" s="54"/>
      <c r="B185" s="64"/>
      <c r="C185" s="125"/>
      <c r="D185" s="64"/>
      <c r="E185" s="64"/>
    </row>
    <row r="186" spans="1:5" ht="15" x14ac:dyDescent="0.2">
      <c r="A186" s="132" t="s">
        <v>12</v>
      </c>
      <c r="B186" s="133"/>
      <c r="C186" s="134"/>
      <c r="D186" s="135"/>
      <c r="E186" s="136"/>
    </row>
    <row r="187" spans="1:5" x14ac:dyDescent="0.2">
      <c r="A187" s="137" t="s">
        <v>7</v>
      </c>
      <c r="B187" s="13"/>
      <c r="C187" s="111"/>
      <c r="D187" s="21"/>
      <c r="E187" s="103">
        <f>+E33</f>
        <v>0</v>
      </c>
    </row>
    <row r="188" spans="1:5" x14ac:dyDescent="0.2">
      <c r="A188" s="137" t="s">
        <v>124</v>
      </c>
      <c r="B188" s="127"/>
      <c r="C188" s="128"/>
      <c r="D188" s="129"/>
      <c r="E188" s="103">
        <f>+E91</f>
        <v>0</v>
      </c>
    </row>
    <row r="189" spans="1:5" x14ac:dyDescent="0.2">
      <c r="A189" s="137" t="s">
        <v>125</v>
      </c>
      <c r="B189" s="127"/>
      <c r="C189" s="128"/>
      <c r="D189" s="129"/>
      <c r="E189" s="103">
        <f>+E148</f>
        <v>0</v>
      </c>
    </row>
    <row r="190" spans="1:5" x14ac:dyDescent="0.2">
      <c r="A190" s="137" t="s">
        <v>126</v>
      </c>
      <c r="B190" s="127"/>
      <c r="C190" s="128"/>
      <c r="D190" s="129"/>
      <c r="E190" s="103">
        <f>+E158</f>
        <v>0</v>
      </c>
    </row>
    <row r="191" spans="1:5" x14ac:dyDescent="0.2">
      <c r="A191" s="137" t="s">
        <v>112</v>
      </c>
      <c r="B191" s="127"/>
      <c r="C191" s="128"/>
      <c r="D191" s="129"/>
      <c r="E191" s="103">
        <f>+E175</f>
        <v>0</v>
      </c>
    </row>
    <row r="192" spans="1:5" ht="15" thickBot="1" x14ac:dyDescent="0.25">
      <c r="A192" s="137" t="s">
        <v>113</v>
      </c>
      <c r="B192" s="127"/>
      <c r="C192" s="128"/>
      <c r="D192" s="129"/>
      <c r="E192" s="103">
        <f>+E182</f>
        <v>0</v>
      </c>
    </row>
    <row r="193" spans="1:5" ht="15" x14ac:dyDescent="0.2">
      <c r="A193" s="40" t="s">
        <v>69</v>
      </c>
      <c r="B193" s="26"/>
      <c r="C193" s="114"/>
      <c r="D193" s="14"/>
      <c r="E193" s="31">
        <f>E170+E144+E47+E177+E107+E154</f>
        <v>0</v>
      </c>
    </row>
    <row r="194" spans="1:5" x14ac:dyDescent="0.2">
      <c r="A194" s="41" t="s">
        <v>1</v>
      </c>
      <c r="B194" s="11"/>
      <c r="C194" s="107"/>
      <c r="D194" s="18"/>
      <c r="E194" s="49">
        <f>E193*0.1</f>
        <v>0</v>
      </c>
    </row>
    <row r="195" spans="1:5" x14ac:dyDescent="0.2">
      <c r="A195" s="41" t="s">
        <v>121</v>
      </c>
      <c r="B195" s="11"/>
      <c r="C195" s="107"/>
      <c r="D195" s="18"/>
      <c r="E195" s="32"/>
    </row>
    <row r="196" spans="1:5" ht="15.75" thickBot="1" x14ac:dyDescent="0.25">
      <c r="A196" s="42" t="s">
        <v>2</v>
      </c>
      <c r="B196" s="28"/>
      <c r="C196" s="126"/>
      <c r="D196" s="23"/>
      <c r="E196" s="30">
        <f>E193+E194</f>
        <v>0</v>
      </c>
    </row>
  </sheetData>
  <mergeCells count="1">
    <mergeCell ref="B3:E4"/>
  </mergeCells>
  <phoneticPr fontId="5" type="noConversion"/>
  <pageMargins left="0.70866141732283472" right="0.70866141732283472" top="0.74803149606299213" bottom="0.35433070866141736" header="0.31496062992125984" footer="0.31496062992125984"/>
  <pageSetup paperSize="9" scale="65" fitToHeight="0" orientation="portrait" r:id="rId1"/>
  <headerFooter>
    <oddFooter>&amp;R&amp;P/&amp;N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431C5BF49AED44ACC70F3FA417ADAC" ma:contentTypeVersion="4" ma:contentTypeDescription="Crée un document." ma:contentTypeScope="" ma:versionID="04e4d67bdd97c1029735990f10b62827">
  <xsd:schema xmlns:xsd="http://www.w3.org/2001/XMLSchema" xmlns:xs="http://www.w3.org/2001/XMLSchema" xmlns:p="http://schemas.microsoft.com/office/2006/metadata/properties" xmlns:ns2="0a1d841f-4cfd-4508-b3f2-e4dc76df3b12" xmlns:ns3="2941d358-28fa-466d-9c6e-c04918511f12" targetNamespace="http://schemas.microsoft.com/office/2006/metadata/properties" ma:root="true" ma:fieldsID="d0a8f7e3050988b83e792c4739e87eef" ns2:_="" ns3:_="">
    <xsd:import namespace="0a1d841f-4cfd-4508-b3f2-e4dc76df3b12"/>
    <xsd:import namespace="2941d358-28fa-466d-9c6e-c04918511f1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1d841f-4cfd-4508-b3f2-e4dc76df3b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41d358-28fa-466d-9c6e-c04918511f12"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EBA57A-2687-466E-8368-1FD3BA7B49FA}"/>
</file>

<file path=customXml/itemProps2.xml><?xml version="1.0" encoding="utf-8"?>
<ds:datastoreItem xmlns:ds="http://schemas.openxmlformats.org/officeDocument/2006/customXml" ds:itemID="{03B7DD67-613F-411F-A791-0DB2F525878C}"/>
</file>

<file path=customXml/itemProps3.xml><?xml version="1.0" encoding="utf-8"?>
<ds:datastoreItem xmlns:ds="http://schemas.openxmlformats.org/officeDocument/2006/customXml" ds:itemID="{15DD37D5-32B1-4C93-B408-26C8B46318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REFECTION DES COUVERTURES</vt:lpstr>
      <vt:lpstr>'REFECTION DES COUVERTURES'!Zone_d_impression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HUBERT</dc:creator>
  <cp:lastModifiedBy>Stéphane</cp:lastModifiedBy>
  <cp:lastPrinted>2022-07-25T15:35:39Z</cp:lastPrinted>
  <dcterms:created xsi:type="dcterms:W3CDTF">2017-11-28T06:42:23Z</dcterms:created>
  <dcterms:modified xsi:type="dcterms:W3CDTF">2022-07-25T15:35:47Z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0x01010035431C5BF49AED44ACC70F3FA417ADAC</vt:lpwstr>
  </property>
</Properties>
</file>